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6.254.203\部署フォルダ\財務課\★財政\H24.05.15_共有データ\財政係\財政状況資料集\平成27年度財政状況資料集の作成及び提出について\"/>
    </mc:Choice>
  </mc:AlternateContent>
  <bookViews>
    <workbookView xWindow="240" yWindow="60" windowWidth="14940" windowHeight="7875" tabRatio="8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workbook>
</file>

<file path=xl/calcChain.xml><?xml version="1.0" encoding="utf-8"?>
<calcChain xmlns="http://schemas.openxmlformats.org/spreadsheetml/2006/main">
  <c r="AP68" i="11" l="1"/>
  <c r="AU63" i="11"/>
  <c r="AP63" i="11"/>
  <c r="AF69" i="11"/>
  <c r="AA68" i="11"/>
  <c r="AF68" i="11" s="1"/>
  <c r="AF88" i="11" s="1"/>
  <c r="AA70" i="11"/>
  <c r="AF70" i="11" s="1"/>
  <c r="AA71" i="11"/>
  <c r="AF71" i="11" s="1"/>
  <c r="AA72" i="11"/>
  <c r="AF72" i="11" s="1"/>
  <c r="AA73" i="11"/>
  <c r="AF73" i="11" s="1"/>
  <c r="AA74" i="11"/>
  <c r="AF74" i="11" s="1"/>
  <c r="AA69" i="11"/>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CO34" i="9"/>
  <c r="BW34" i="9"/>
  <c r="C34" i="9"/>
  <c r="C35" i="9" s="1"/>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<sst xmlns="http://schemas.openxmlformats.org/spreadsheetml/2006/main" count="990" uniqueCount="564">
  <si>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</si>
  <si>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</si>
  <si>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</si>
  <si>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</si>
  <si>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</si>
  <si>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</si>
  <si>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</si>
  <si>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</si>
  <si>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</si>
  <si>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</si>
  <si>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</si>
  <si>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</si>
  <si>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</si>
  <si>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</si>
  <si>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</si>
  <si>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</si>
  <si>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</si>
  <si>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</si>
  <si>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</si>
  <si>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</si>
  <si>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</si>
  <si>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</si>
  <si>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</si>
  <si>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</si>
  <si>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</si>
  <si>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</si>
  <si>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</si>
  <si>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</si>
  <si>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</si>
  <si>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</si>
  <si>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</si>
  <si>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</si>
  <si>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</si>
  <si>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</si>
  <si>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</si>
  <si>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</si>
  <si>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</si>
  <si>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</si>
  <si>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</si>
  <si>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</si>
  <si>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</si>
  <si>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</si>
  <si>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</si>
  <si>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</si>
  <si>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</si>
  <si>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</si>
  <si>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</si>
  <si>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</si>
  <si>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</si>
  <si>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</si>
  <si>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</si>
  <si>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</si>
  <si>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</si>
  <si>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</si>
  <si>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</si>
  <si>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</si>
  <si>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</si>
  <si>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</si>
  <si>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</si>
  <si>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</si>
  <si>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</si>
  <si>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</si>
  <si>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</si>
  <si>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</si>
  <si>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</si>
  <si>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</si>
  <si>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</si>
  <si>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</si>
  <si>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</si>
  <si>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</si>
  <si>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</si>
  <si>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</si>
  <si>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</si>
  <si>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</si>
  <si>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</si>
  <si>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</si>
  <si>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</si>
  <si>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</si>
  <si>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</si>
  <si>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</si>
  <si>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</si>
  <si>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</si>
  <si>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</si>
  <si>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</si>
  <si>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</si>
  <si>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</si>
  <si>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</si>
  <si>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</si>
  <si>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</si>
  <si>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</si>
  <si>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</si>
  <si>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</si>
  <si>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</si>
  <si>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</si>
  <si>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</si>
  <si>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</si>
  <si>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</si>
  <si>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</si>
  <si>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</si>
  <si>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</si>
  <si>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</si>
  <si>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</si>
  <si>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</si>
  <si>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</si>
  <si>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</si>
  <si>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</si>
  <si>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</si>
  <si>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</si>
  <si>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</si>
  <si>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</si>
  <si>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</si>
  <si>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</si>
  <si>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</si>
  <si>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</si>
  <si>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</si>
  <si>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</si>
  <si>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</si>
  <si>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</si>
  <si>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</si>
  <si>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</si>
  <si>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</si>
  <si>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</si>
  <si>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</si>
  <si>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</si>
  <si>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</si>
  <si>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</si>
  <si>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</si>
  <si>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</si>
  <si>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</si>
  <si>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</si>
  <si>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</si>
  <si>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</si>
  <si>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</si>
  <si>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</si>
  <si>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</si>
  <si>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</si>
  <si>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</si>
  <si>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</si>
  <si>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</si>
  <si>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</si>
  <si>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</si>
  <si>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</si>
  <si>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</si>
  <si>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</si>
  <si>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</si>
  <si>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</si>
  <si>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</si>
  <si>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</si>
  <si>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</si>
  <si>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</si>
  <si>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</si>
  <si>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</si>
  <si>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</si>
  <si>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</si>
  <si>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</si>
  <si>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</si>
  <si>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</si>
  <si>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</si>
  <si>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</si>
  <si>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</si>
  <si>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</si>
  <si>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</si>
  <si>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</si>
  <si>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</si>
  <si>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</si>
  <si>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</si>
  <si>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</si>
  <si>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</si>
  <si>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</si>
  <si>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</si>
  <si>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</si>
  <si>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</si>
  <si>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</si>
  <si>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</si>
  <si>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</si>
  <si>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</si>
  <si>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</si>
  <si>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</si>
  <si>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</si>
  <si>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</si>
  <si>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</si>
  <si>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</si>
  <si>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</si>
  <si>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</si>
  <si>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</si>
  <si>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</si>
  <si>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</si>
  <si>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</si>
  <si>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</si>
  <si>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</si>
  <si>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兵庫県宍粟市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</si>
  <si>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</si>
  <si>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</si>
  <si>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</si>
  <si>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</si>
  <si>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</si>
  <si>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</si>
  <si>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</si>
  <si>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</si>
  <si>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</si>
  <si>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</si>
  <si>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</si>
  <si>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</si>
  <si>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</si>
  <si>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</si>
  <si>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</si>
  <si>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</si>
  <si>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</si>
  <si>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</si>
  <si>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</si>
  <si>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</si>
  <si>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</si>
  <si>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</si>
  <si>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</si>
  <si>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</si>
  <si>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</si>
  <si>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</si>
  <si>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</si>
  <si>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</si>
  <si>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</si>
  <si>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</si>
  <si>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</si>
  <si>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</si>
  <si>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</si>
  <si>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</si>
  <si>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</si>
  <si>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</si>
  <si>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</si>
  <si>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</si>
  <si>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</si>
  <si>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</si>
  <si>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</si>
  <si>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</si>
  <si>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</si>
  <si>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</si>
  <si>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</si>
  <si>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</si>
  <si>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</si>
  <si>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</si>
  <si>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</si>
  <si>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</si>
  <si>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</si>
  <si>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</si>
  <si>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</si>
  <si>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</si>
  <si>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</si>
  <si>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</si>
  <si>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</si>
  <si>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</si>
  <si>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</si>
  <si>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</si>
  <si>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</si>
  <si>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</si>
  <si>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</si>
  <si>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</si>
  <si>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</si>
  <si>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</si>
  <si>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</si>
  <si>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</si>
  <si>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</si>
  <si>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</si>
  <si>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</si>
  <si>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</si>
  <si>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</si>
  <si>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</si>
  <si>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</si>
  <si>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</si>
  <si>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</si>
  <si>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</si>
  <si>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</si>
  <si>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</si>
  <si>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</si>
  <si>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</si>
  <si>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</si>
  <si>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</si>
  <si>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</si>
  <si>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</si>
  <si>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</si>
  <si>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</si>
  <si>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</si>
  <si>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</si>
  <si>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</si>
  <si>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</si>
  <si>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</si>
  <si>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</si>
  <si>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</si>
  <si>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</si>
  <si>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</si>
  <si>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</si>
  <si>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</si>
  <si>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</si>
  <si>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</si>
  <si>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</si>
  <si>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</si>
  <si>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</si>
  <si>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</si>
  <si>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</si>
  <si>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</si>
  <si>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</si>
  <si>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</si>
  <si>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</si>
  <si>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</si>
  <si>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</si>
  <si>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</si>
  <si>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</si>
  <si>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</si>
  <si>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</si>
  <si>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</si>
  <si>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</si>
  <si>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</si>
  <si>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</si>
  <si>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</si>
  <si>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</si>
  <si>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</si>
  <si>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</si>
  <si>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</si>
  <si>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</si>
  <si>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</si>
  <si>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</si>
  <si>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</si>
  <si>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</si>
  <si>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</si>
  <si>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</si>
  <si>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</si>
  <si>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</si>
  <si>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</si>
  <si>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</si>
  <si>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</si>
  <si>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</si>
  <si>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</si>
  <si>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</si>
  <si>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</si>
  <si>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</si>
  <si>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</si>
  <si>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</si>
  <si>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</si>
  <si>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</si>
  <si>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</si>
  <si>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兵庫県宍粟市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</si>
  <si>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</si>
  <si>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</si>
  <si>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</si>
  <si>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</si>
  <si>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</si>
  <si>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</si>
  <si>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</si>
  <si>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</si>
  <si>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</si>
  <si>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</si>
  <si>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</si>
  <si>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</si>
  <si>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</si>
  <si>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</si>
  <si>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</si>
  <si>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</si>
  <si>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</si>
  <si>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</si>
  <si>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</si>
  <si>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</si>
  <si>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鷹巣診療所特別会計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</si>
  <si>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</si>
  <si>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</si>
  <si>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</si>
  <si>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</si>
  <si>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</si>
  <si>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</si>
  <si>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</si>
  <si>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</si>
  <si>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</si>
  <si>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</si>
  <si>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</si>
  <si>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</si>
  <si>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</si>
  <si>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</si>
  <si>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</si>
  <si>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</si>
  <si>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</si>
  <si>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後期高齢者医療事業特別会計</t>
    <phoneticPr fontId="5"/>
  </si>
  <si>
    <t>水道事業特別会計</t>
    <phoneticPr fontId="5"/>
  </si>
  <si>
    <t>法適用企業</t>
    <phoneticPr fontId="5"/>
  </si>
  <si>
    <t>病院事業特別会計</t>
    <phoneticPr fontId="5"/>
  </si>
  <si>
    <t>-</t>
    <phoneticPr fontId="5"/>
  </si>
  <si>
    <t>農業共済事業特別会計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</si>
  <si>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</si>
  <si>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</si>
  <si>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</si>
  <si>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</si>
  <si>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</si>
  <si>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</si>
  <si>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</si>
  <si>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</si>
  <si>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</si>
  <si>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</si>
  <si>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</si>
  <si>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</si>
  <si>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</si>
  <si>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</si>
  <si>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</si>
  <si>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</si>
  <si>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</si>
  <si>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</si>
  <si>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</si>
  <si>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</si>
  <si>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</si>
  <si>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</si>
  <si>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</si>
  <si>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</si>
  <si>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</si>
  <si>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</si>
  <si>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</si>
  <si>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</si>
  <si>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</si>
  <si>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</si>
  <si>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</si>
  <si>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</si>
  <si>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</si>
  <si>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</si>
  <si>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</si>
  <si>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</si>
  <si>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</si>
  <si>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</si>
  <si>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</si>
  <si>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</si>
  <si>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</si>
  <si>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</si>
  <si>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</si>
  <si>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</si>
  <si>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</si>
  <si>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</si>
  <si>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</si>
  <si>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</si>
  <si>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</si>
  <si>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</si>
  <si>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</si>
  <si>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</si>
  <si>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</si>
  <si>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</si>
  <si>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</si>
  <si>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</si>
  <si>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</si>
  <si>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</si>
  <si>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</si>
  <si>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</si>
  <si>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</si>
  <si>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</si>
  <si>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</si>
  <si>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</si>
  <si>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</si>
  <si>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</si>
  <si>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</si>
  <si>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病院事業特別会計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</si>
  <si>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</si>
  <si>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</si>
  <si>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</si>
  <si>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</si>
  <si>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</si>
  <si>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</si>
  <si>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</si>
  <si>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</si>
  <si>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</si>
  <si>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</si>
  <si>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</si>
  <si>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</si>
  <si>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</si>
  <si>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</si>
  <si>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</si>
  <si>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</si>
  <si>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</si>
  <si>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</si>
  <si>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</si>
  <si>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</si>
  <si>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</si>
  <si>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</si>
  <si>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</si>
  <si>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</si>
  <si>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</si>
  <si>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</si>
  <si>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</si>
  <si>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</si>
  <si>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</si>
  <si>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</si>
  <si>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</si>
  <si>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</si>
  <si>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</si>
  <si>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</si>
  <si>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</si>
  <si>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</si>
  <si>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</si>
  <si>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</si>
  <si>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</si>
  <si>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</si>
  <si>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</si>
  <si>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</si>
  <si>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</si>
  <si>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</si>
  <si>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</si>
  <si>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</si>
  <si>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</si>
  <si>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</si>
  <si>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</si>
  <si>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</si>
  <si>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</si>
  <si>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</si>
  <si>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</si>
  <si>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</si>
  <si>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</si>
  <si>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</si>
  <si>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</si>
  <si>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</si>
  <si>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</si>
  <si>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</si>
  <si>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</si>
  <si>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</si>
  <si>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</si>
  <si>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</si>
  <si>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</si>
  <si>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</si>
  <si>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</si>
  <si>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</si>
  <si>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</si>
  <si>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</si>
  <si>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</si>
  <si>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</si>
  <si>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</si>
  <si>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</si>
  <si>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</si>
  <si>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</si>
  <si>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</si>
  <si>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</si>
  <si>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</si>
  <si>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</si>
  <si>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</si>
  <si>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</si>
  <si>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</si>
  <si>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0.98</t>
  </si>
  <si>
    <t>一般会計</t>
  </si>
  <si>
    <t>水道事業特別会計</t>
  </si>
  <si>
    <t>介護保険事業特別会計</t>
  </si>
  <si>
    <t>農業共済事業特別会計</t>
  </si>
  <si>
    <t>後期高齢者医療事業特別会計</t>
  </si>
  <si>
    <t>下水道事業特別会計</t>
  </si>
  <si>
    <t>農業集落排水事業特別会計</t>
  </si>
  <si>
    <t>その他会計（赤字）</t>
  </si>
  <si>
    <t>その他会計（黒字）</t>
  </si>
  <si>
    <t>にしはりま環境事務組合</t>
    <rPh sb="5" eb="7">
      <t>カンキョウ</t>
    </rPh>
    <rPh sb="7" eb="9">
      <t>ジム</t>
    </rPh>
    <rPh sb="9" eb="11">
      <t>クミアイ</t>
    </rPh>
    <phoneticPr fontId="2"/>
  </si>
  <si>
    <t>西はりま消防組合</t>
    <rPh sb="0" eb="1">
      <t>ニシ</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</si>
  <si>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</si>
  <si>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</si>
  <si>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</si>
  <si>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</si>
  <si>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</si>
  <si>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</si>
  <si>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</si>
  <si>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</si>
  <si>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</si>
  <si>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</si>
  <si>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</si>
  <si>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</si>
  <si>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</si>
  <si>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</si>
  <si>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</si>
  <si>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借入金の繰上償還などにより、実質公債費比率・将来負担比率ともに数値は改善傾向にあるものの、地理的な要因もあり、上下水道などの事業費が嵩むことなどの理由から、類似団体と比較し依然高いものとなっている。
　今後も、起債発行額の抑制や繰上償還の実施など、公債費負担の適正管理による数値の改善に努めるが、施設整備の財源として地方債の活用は不可欠とも言え、両数値とも現在と同程度で推移していくものと思われる。</t>
    <rPh sb="1" eb="3">
      <t>カコ</t>
    </rPh>
    <rPh sb="4" eb="6">
      <t>カリイレ</t>
    </rPh>
    <rPh sb="6" eb="7">
      <t>キン</t>
    </rPh>
    <rPh sb="8" eb="10">
      <t>クリアゲ</t>
    </rPh>
    <rPh sb="10" eb="12">
      <t>ショウカン</t>
    </rPh>
    <rPh sb="18" eb="20">
      <t>ジッシツ</t>
    </rPh>
    <rPh sb="20" eb="22">
      <t>コウサイ</t>
    </rPh>
    <rPh sb="22" eb="23">
      <t>ヒ</t>
    </rPh>
    <rPh sb="23" eb="25">
      <t>ヒリツ</t>
    </rPh>
    <rPh sb="26" eb="28">
      <t>ショウライ</t>
    </rPh>
    <rPh sb="28" eb="30">
      <t>フタン</t>
    </rPh>
    <rPh sb="30" eb="32">
      <t>ヒリツ</t>
    </rPh>
    <rPh sb="35" eb="37">
      <t>スウチ</t>
    </rPh>
    <rPh sb="38" eb="40">
      <t>カイゼン</t>
    </rPh>
    <rPh sb="40" eb="42">
      <t>ケイコウ</t>
    </rPh>
    <rPh sb="49" eb="52">
      <t>チリテキ</t>
    </rPh>
    <rPh sb="53" eb="55">
      <t>ヨウイン</t>
    </rPh>
    <rPh sb="59" eb="61">
      <t>ジョウゲ</t>
    </rPh>
    <rPh sb="61" eb="63">
      <t>スイドウ</t>
    </rPh>
    <rPh sb="66" eb="69">
      <t>ジギョウヒ</t>
    </rPh>
    <rPh sb="70" eb="71">
      <t>カサ</t>
    </rPh>
    <rPh sb="77" eb="79">
      <t>リユウ</t>
    </rPh>
    <rPh sb="82" eb="84">
      <t>ルイジ</t>
    </rPh>
    <rPh sb="84" eb="86">
      <t>ダンタイ</t>
    </rPh>
    <rPh sb="87" eb="89">
      <t>ヒカク</t>
    </rPh>
    <rPh sb="90" eb="92">
      <t>イゼン</t>
    </rPh>
    <rPh sb="92" eb="93">
      <t>タカ</t>
    </rPh>
    <rPh sb="105" eb="107">
      <t>コンゴ</t>
    </rPh>
    <rPh sb="109" eb="111">
      <t>キサイ</t>
    </rPh>
    <rPh sb="111" eb="114">
      <t>ハッコウガク</t>
    </rPh>
    <rPh sb="115" eb="117">
      <t>ヨクセイ</t>
    </rPh>
    <rPh sb="118" eb="120">
      <t>クリアゲ</t>
    </rPh>
    <rPh sb="120" eb="122">
      <t>ショウカン</t>
    </rPh>
    <rPh sb="123" eb="125">
      <t>ジッシ</t>
    </rPh>
    <rPh sb="128" eb="130">
      <t>コウサイ</t>
    </rPh>
    <rPh sb="130" eb="131">
      <t>ヒ</t>
    </rPh>
    <rPh sb="131" eb="133">
      <t>フタン</t>
    </rPh>
    <rPh sb="134" eb="136">
      <t>テキセイ</t>
    </rPh>
    <rPh sb="136" eb="138">
      <t>カンリ</t>
    </rPh>
    <rPh sb="141" eb="143">
      <t>スウチ</t>
    </rPh>
    <rPh sb="144" eb="146">
      <t>カイゼン</t>
    </rPh>
    <rPh sb="147" eb="148">
      <t>ツト</t>
    </rPh>
    <rPh sb="152" eb="154">
      <t>シセツ</t>
    </rPh>
    <rPh sb="154" eb="156">
      <t>セイビ</t>
    </rPh>
    <rPh sb="157" eb="159">
      <t>ザイゲン</t>
    </rPh>
    <rPh sb="162" eb="165">
      <t>チホウサイ</t>
    </rPh>
    <rPh sb="166" eb="168">
      <t>カツヨウ</t>
    </rPh>
    <rPh sb="169" eb="172">
      <t>フカケツ</t>
    </rPh>
    <rPh sb="174" eb="175">
      <t>イ</t>
    </rPh>
    <rPh sb="177" eb="178">
      <t>リョウ</t>
    </rPh>
    <rPh sb="178" eb="180">
      <t>スウチ</t>
    </rPh>
    <rPh sb="182" eb="184">
      <t>ゲンザイ</t>
    </rPh>
    <rPh sb="185" eb="188">
      <t>ドウテイド</t>
    </rPh>
    <rPh sb="189" eb="191">
      <t>スイイ</t>
    </rPh>
    <rPh sb="198" eb="199">
      <t>オモ</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</si>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</sst>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70691</c:v>
                </c:pt>
                <c:pt idx="1">
                  <c:v>48095</c:v>
                </c:pt>
                <c:pt idx="2">
                  <c:v>89569</c:v>
                </c:pt>
                <c:pt idx="3">
                  <c:v>65334</c:v>
                </c:pt>
                <c:pt idx="4">
                  <c:v>76630</c:v>
                </c:pt>
              </c:numCache>
            </c:numRef>
          </c:val>
          <c:smooth val="0"/>
        </c:ser>
        <c:dLbls>
          <c:showLegendKey val="0"/>
          <c:showVal val="0"/>
          <c:showCatName val="0"/>
          <c:showSerName val="0"/>
          <c:showPercent val="0"/>
          <c:showBubbleSize val="0"/>
        </c:dLbls>
        <c:marker val="1"/>
        <c:smooth val="0"/>
        <c:axId val="266800312"/>
        <c:axId val="400316432"/>
      </c:lineChart>
      <c:catAx>
        <c:axId val="266800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316432"/>
        <c:crosses val="autoZero"/>
        <c:auto val="1"/>
        <c:lblAlgn val="ctr"/>
        <c:lblOffset val="100"/>
        <c:tickLblSkip val="1"/>
        <c:tickMarkSkip val="1"/>
        <c:noMultiLvlLbl val="0"/>
      </c:catAx>
      <c:valAx>
        <c:axId val="400316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6800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5.23</c:v>
                </c:pt>
                <c:pt idx="1">
                  <c:v>4.58</c:v>
                </c:pt>
                <c:pt idx="2">
                  <c:v>5.93</c:v>
                </c:pt>
                <c:pt idx="3">
                  <c:v>5.38</c:v>
                </c:pt>
                <c:pt idx="4">
                  <c:v>6.55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13.42</c:v>
                </c:pt>
                <c:pt idx="1">
                  <c:v>16.010000000000002</c:v>
                </c:pt>
                <c:pt idx="2">
                  <c:v>19.670000000000002</c:v>
                </c:pt>
                <c:pt idx="3">
                  <c:v>19.53</c:v>
                </c:pt>
                <c:pt idx="4">
                  <c:v>19.93</c:v>
                </c:pt>
              </c:numCache>
            </c:numRef>
          </c:val>
        </c:ser>
        <c:dLbls>
          <c:showLegendKey val="0"/>
          <c:showVal val="0"/>
          <c:showCatName val="0"/>
          <c:showSerName val="0"/>
          <c:showPercent val="0"/>
          <c:showBubbleSize val="0"/>
        </c:dLbls>
        <c:gapWidth val="250"/>
        <c:overlap val="100"/>
        <c:axId val="400318000"/>
        <c:axId val="344758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4.07</c:v>
                </c:pt>
                <c:pt idx="1">
                  <c:v>4.67</c:v>
                </c:pt>
                <c:pt idx="2">
                  <c:v>8.76</c:v>
                </c:pt>
                <c:pt idx="3">
                  <c:v>6.6</c:v>
                </c:pt>
                <c:pt idx="4">
                  <c:v>6.36</c:v>
                </c:pt>
              </c:numCache>
            </c:numRef>
          </c:val>
          <c:smooth val="0"/>
        </c:ser>
        <c:dLbls>
          <c:showLegendKey val="0"/>
          <c:showVal val="0"/>
          <c:showCatName val="0"/>
          <c:showSerName val="0"/>
          <c:showPercent val="0"/>
          <c:showBubbleSize val="0"/>
        </c:dLbls>
        <c:marker val="1"/>
        <c:smooth val="0"/>
        <c:axId val="400318000"/>
        <c:axId val="344758880"/>
      </c:lineChart>
      <c:catAx>
        <c:axId val="40031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758880"/>
        <c:crosses val="autoZero"/>
        <c:auto val="1"/>
        <c:lblAlgn val="ctr"/>
        <c:lblOffset val="100"/>
        <c:tickLblSkip val="1"/>
        <c:tickMarkSkip val="1"/>
        <c:noMultiLvlLbl val="0"/>
      </c:catAx>
      <c:valAx>
        <c:axId val="344758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31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4.87</c:v>
                </c:pt>
                <c:pt idx="2">
                  <c:v>#N/A</c:v>
                </c:pt>
                <c:pt idx="3">
                  <c:v>3.27</c:v>
                </c:pt>
                <c:pt idx="4">
                  <c:v>#N/A</c:v>
                </c:pt>
                <c:pt idx="5">
                  <c:v>1.72</c:v>
                </c:pt>
                <c:pt idx="6">
                  <c:v>#N/A</c:v>
                </c:pt>
                <c:pt idx="7">
                  <c:v>0.06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7.0000000000000007E-2</c:v>
                </c:pt>
                <c:pt idx="6">
                  <c:v>#N/A</c:v>
                </c:pt>
                <c:pt idx="7">
                  <c:v>0.04</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0.06</c:v>
                </c:pt>
                <c:pt idx="8">
                  <c:v>#N/A</c:v>
                </c:pt>
                <c:pt idx="9">
                  <c:v>0.06</c:v>
                </c:pt>
              </c:numCache>
            </c:numRef>
          </c:val>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0.42</c:v>
                </c:pt>
                <c:pt idx="4">
                  <c:v>#N/A</c:v>
                </c:pt>
                <c:pt idx="5">
                  <c:v>0.41</c:v>
                </c:pt>
                <c:pt idx="6">
                  <c:v>#N/A</c:v>
                </c:pt>
                <c:pt idx="7">
                  <c:v>0.41</c:v>
                </c:pt>
                <c:pt idx="8">
                  <c:v>#N/A</c:v>
                </c:pt>
                <c:pt idx="9">
                  <c:v>0.39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0.03</c:v>
                </c:pt>
                <c:pt idx="4">
                  <c:v>#N/A</c:v>
                </c:pt>
                <c:pt idx="5">
                  <c:v>0.11</c:v>
                </c:pt>
                <c:pt idx="6">
                  <c:v>#N/A</c:v>
                </c:pt>
                <c:pt idx="7">
                  <c:v>0.19</c:v>
                </c:pt>
                <c:pt idx="8">
                  <c:v>#N/A</c:v>
                </c:pt>
                <c:pt idx="9">
                  <c:v>0.47</c:v>
                </c:pt>
              </c:numCache>
            </c:numRef>
          </c:val>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7.09</c:v>
                </c:pt>
                <c:pt idx="2">
                  <c:v>#N/A</c:v>
                </c:pt>
                <c:pt idx="3">
                  <c:v>7</c:v>
                </c:pt>
                <c:pt idx="4">
                  <c:v>#N/A</c:v>
                </c:pt>
                <c:pt idx="5">
                  <c:v>7.07</c:v>
                </c:pt>
                <c:pt idx="6">
                  <c:v>#N/A</c:v>
                </c:pt>
                <c:pt idx="7">
                  <c:v>6.24</c:v>
                </c:pt>
                <c:pt idx="8">
                  <c:v>#N/A</c:v>
                </c:pt>
                <c:pt idx="9">
                  <c:v>4.9800000000000004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5.22</c:v>
                </c:pt>
                <c:pt idx="2">
                  <c:v>#N/A</c:v>
                </c:pt>
                <c:pt idx="3">
                  <c:v>4.57</c:v>
                </c:pt>
                <c:pt idx="4">
                  <c:v>#N/A</c:v>
                </c:pt>
                <c:pt idx="5">
                  <c:v>5.92</c:v>
                </c:pt>
                <c:pt idx="6">
                  <c:v>#N/A</c:v>
                </c:pt>
                <c:pt idx="7">
                  <c:v>5.38</c:v>
                </c:pt>
                <c:pt idx="8">
                  <c:v>#N/A</c:v>
                </c:pt>
                <c:pt idx="9">
                  <c:v>6.54</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1.01</c:v>
                </c:pt>
                <c:pt idx="2">
                  <c:v>#N/A</c:v>
                </c:pt>
                <c:pt idx="3">
                  <c:v>0.49</c:v>
                </c:pt>
                <c:pt idx="4">
                  <c:v>#N/A</c:v>
                </c:pt>
                <c:pt idx="5">
                  <c:v>0.11</c:v>
                </c:pt>
                <c:pt idx="6">
                  <c:v>#N/A</c:v>
                </c:pt>
                <c:pt idx="7">
                  <c:v>0.18</c:v>
                </c:pt>
                <c:pt idx="8">
                  <c:v>0.98</c:v>
                </c:pt>
                <c:pt idx="9">
                  <c:v>#N/A</c:v>
                </c:pt>
              </c:numCache>
            </c:numRef>
          </c:val>
        </c:ser>
        <c:dLbls>
          <c:showLegendKey val="0"/>
          <c:showVal val="0"/>
          <c:showCatName val="0"/>
          <c:showSerName val="0"/>
          <c:showPercent val="0"/>
          <c:showBubbleSize val="0"/>
        </c:dLbls>
        <c:gapWidth val="150"/>
        <c:overlap val="100"/>
        <c:axId val="344760056"/>
        <c:axId val="344760448"/>
      </c:barChart>
      <c:catAx>
        <c:axId val="34476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760448"/>
        <c:crosses val="autoZero"/>
        <c:auto val="1"/>
        <c:lblAlgn val="ctr"/>
        <c:lblOffset val="100"/>
        <c:tickLblSkip val="1"/>
        <c:tickMarkSkip val="1"/>
        <c:noMultiLvlLbl val="0"/>
      </c:catAx>
      <c:valAx>
        <c:axId val="34476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760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3553</c:v>
                </c:pt>
                <c:pt idx="5">
                  <c:v>3585</c:v>
                </c:pt>
                <c:pt idx="8">
                  <c:v>3638</c:v>
                </c:pt>
                <c:pt idx="11">
                  <c:v>3876</c:v>
                </c:pt>
                <c:pt idx="14">
                  <c:v>3870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4</c:v>
                </c:pt>
                <c:pt idx="9">
                  <c:v>4</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345</c:v>
                </c:pt>
                <c:pt idx="3">
                  <c:v>372</c:v>
                </c:pt>
                <c:pt idx="6">
                  <c:v>56</c:v>
                </c:pt>
                <c:pt idx="9">
                  <c:v>58</c:v>
                </c:pt>
                <c:pt idx="12">
                  <c:v>108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1903</c:v>
                </c:pt>
                <c:pt idx="3">
                  <c:v>1859</c:v>
                </c:pt>
                <c:pt idx="6">
                  <c:v>1957</c:v>
                </c:pt>
                <c:pt idx="9">
                  <c:v>2106</c:v>
                </c:pt>
                <c:pt idx="12">
                  <c:v>2105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3562</c:v>
                </c:pt>
                <c:pt idx="3">
                  <c:v>3173</c:v>
                </c:pt>
                <c:pt idx="6">
                  <c:v>3458</c:v>
                </c:pt>
                <c:pt idx="9">
                  <c:v>3417</c:v>
                </c:pt>
                <c:pt idx="12">
                  <c:v>3408</c:v>
                </c:pt>
              </c:numCache>
            </c:numRef>
          </c:val>
        </c:ser>
        <c:dLbls>
          <c:showLegendKey val="0"/>
          <c:showVal val="0"/>
          <c:showCatName val="0"/>
          <c:showSerName val="0"/>
          <c:showPercent val="0"/>
          <c:showBubbleSize val="0"/>
        </c:dLbls>
        <c:gapWidth val="100"/>
        <c:overlap val="100"/>
        <c:axId val="360500568"/>
        <c:axId val="36050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2263</c:v>
                </c:pt>
                <c:pt idx="2">
                  <c:v>#N/A</c:v>
                </c:pt>
                <c:pt idx="3">
                  <c:v>#N/A</c:v>
                </c:pt>
                <c:pt idx="4">
                  <c:v>1824</c:v>
                </c:pt>
                <c:pt idx="5">
                  <c:v>#N/A</c:v>
                </c:pt>
                <c:pt idx="6">
                  <c:v>#N/A</c:v>
                </c:pt>
                <c:pt idx="7">
                  <c:v>1837</c:v>
                </c:pt>
                <c:pt idx="8">
                  <c:v>#N/A</c:v>
                </c:pt>
                <c:pt idx="9">
                  <c:v>#N/A</c:v>
                </c:pt>
                <c:pt idx="10">
                  <c:v>1710</c:v>
                </c:pt>
                <c:pt idx="11">
                  <c:v>#N/A</c:v>
                </c:pt>
                <c:pt idx="12">
                  <c:v>#N/A</c:v>
                </c:pt>
                <c:pt idx="13">
                  <c:v>1753</c:v>
                </c:pt>
                <c:pt idx="14">
                  <c:v>#N/A</c:v>
                </c:pt>
              </c:numCache>
            </c:numRef>
          </c:val>
          <c:smooth val="0"/>
        </c:ser>
        <c:dLbls>
          <c:showLegendKey val="0"/>
          <c:showVal val="0"/>
          <c:showCatName val="0"/>
          <c:showSerName val="0"/>
          <c:showPercent val="0"/>
          <c:showBubbleSize val="0"/>
        </c:dLbls>
        <c:marker val="1"/>
        <c:smooth val="0"/>
        <c:axId val="360500568"/>
        <c:axId val="360500960"/>
      </c:lineChart>
      <c:catAx>
        <c:axId val="36050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500960"/>
        <c:crosses val="autoZero"/>
        <c:auto val="1"/>
        <c:lblAlgn val="ctr"/>
        <c:lblOffset val="100"/>
        <c:tickLblSkip val="1"/>
        <c:tickMarkSkip val="1"/>
        <c:noMultiLvlLbl val="0"/>
      </c:catAx>
      <c:valAx>
        <c:axId val="36050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500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41881</c:v>
                </c:pt>
                <c:pt idx="5">
                  <c:v>41895</c:v>
                </c:pt>
                <c:pt idx="8">
                  <c:v>41417</c:v>
                </c:pt>
                <c:pt idx="11">
                  <c:v>40126</c:v>
                </c:pt>
                <c:pt idx="14">
                  <c:v>40449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3011</c:v>
                </c:pt>
                <c:pt idx="5">
                  <c:v>2829</c:v>
                </c:pt>
                <c:pt idx="8">
                  <c:v>2720</c:v>
                </c:pt>
                <c:pt idx="11">
                  <c:v>2573</c:v>
                </c:pt>
                <c:pt idx="14">
                  <c:v>2486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4850</c:v>
                </c:pt>
                <c:pt idx="5">
                  <c:v>5174</c:v>
                </c:pt>
                <c:pt idx="8">
                  <c:v>5694</c:v>
                </c:pt>
                <c:pt idx="11">
                  <c:v>5705</c:v>
                </c:pt>
                <c:pt idx="14">
                  <c:v>5721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4761</c:v>
                </c:pt>
                <c:pt idx="3">
                  <c:v>4420</c:v>
                </c:pt>
                <c:pt idx="6">
                  <c:v>3483</c:v>
                </c:pt>
                <c:pt idx="9">
                  <c:v>3077</c:v>
                </c:pt>
                <c:pt idx="12">
                  <c:v>2759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2317</c:v>
                </c:pt>
                <c:pt idx="3">
                  <c:v>3247</c:v>
                </c:pt>
                <c:pt idx="6">
                  <c:v>2337</c:v>
                </c:pt>
                <c:pt idx="9">
                  <c:v>2302</c:v>
                </c:pt>
                <c:pt idx="12">
                  <c:v>2215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30690</c:v>
                </c:pt>
                <c:pt idx="3">
                  <c:v>29619</c:v>
                </c:pt>
                <c:pt idx="6">
                  <c:v>28418</c:v>
                </c:pt>
                <c:pt idx="9">
                  <c:v>27541</c:v>
                </c:pt>
                <c:pt idx="12">
                  <c:v>27004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c:v>
                </c:pt>
                <c:pt idx="3">
                  <c:v>8</c:v>
                </c:pt>
                <c:pt idx="6">
                  <c:v>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33408</c:v>
                </c:pt>
                <c:pt idx="3">
                  <c:v>32772</c:v>
                </c:pt>
                <c:pt idx="6">
                  <c:v>32729</c:v>
                </c:pt>
                <c:pt idx="9">
                  <c:v>31474</c:v>
                </c:pt>
                <c:pt idx="12">
                  <c:v>31178</c:v>
                </c:pt>
              </c:numCache>
            </c:numRef>
          </c:val>
        </c:ser>
        <c:dLbls>
          <c:showLegendKey val="0"/>
          <c:showVal val="0"/>
          <c:showCatName val="0"/>
          <c:showSerName val="0"/>
          <c:showPercent val="0"/>
          <c:showBubbleSize val="0"/>
        </c:dLbls>
        <c:gapWidth val="100"/>
        <c:overlap val="100"/>
        <c:axId val="360501352"/>
        <c:axId val="35284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21447</c:v>
                </c:pt>
                <c:pt idx="2">
                  <c:v>#N/A</c:v>
                </c:pt>
                <c:pt idx="3">
                  <c:v>#N/A</c:v>
                </c:pt>
                <c:pt idx="4">
                  <c:v>20168</c:v>
                </c:pt>
                <c:pt idx="5">
                  <c:v>#N/A</c:v>
                </c:pt>
                <c:pt idx="6">
                  <c:v>#N/A</c:v>
                </c:pt>
                <c:pt idx="7">
                  <c:v>17139</c:v>
                </c:pt>
                <c:pt idx="8">
                  <c:v>#N/A</c:v>
                </c:pt>
                <c:pt idx="9">
                  <c:v>#N/A</c:v>
                </c:pt>
                <c:pt idx="10">
                  <c:v>15991</c:v>
                </c:pt>
                <c:pt idx="11">
                  <c:v>#N/A</c:v>
                </c:pt>
                <c:pt idx="12">
                  <c:v>#N/A</c:v>
                </c:pt>
                <c:pt idx="13">
                  <c:v>14501</c:v>
                </c:pt>
                <c:pt idx="14">
                  <c:v>#N/A</c:v>
                </c:pt>
              </c:numCache>
            </c:numRef>
          </c:val>
          <c:smooth val="0"/>
        </c:ser>
        <c:dLbls>
          <c:showLegendKey val="0"/>
          <c:showVal val="0"/>
          <c:showCatName val="0"/>
          <c:showSerName val="0"/>
          <c:showPercent val="0"/>
          <c:showBubbleSize val="0"/>
        </c:dLbls>
        <c:marker val="1"/>
        <c:smooth val="0"/>
        <c:axId val="360501352"/>
        <c:axId val="352845824"/>
      </c:lineChart>
      <c:catAx>
        <c:axId val="36050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845824"/>
        <c:crosses val="autoZero"/>
        <c:auto val="1"/>
        <c:lblAlgn val="ctr"/>
        <c:lblOffset val="100"/>
        <c:tickLblSkip val="1"/>
        <c:tickMarkSkip val="1"/>
        <c:noMultiLvlLbl val="0"/>
      </c:catAx>
      <c:valAx>
        <c:axId val="35284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50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{F324EE73-5352-4187-B347-4E51A55747D7}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{B408F136-7629-419B-A328-C6E297BE525F}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{B6FBFE8B-5970-49CD-82A1-F0ACC532E9E5}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{EC885902-A973-4299-83BA-B3E3ACD926C5}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{4B4C7096-D6A9-4176-B9B0-E1143C62B92B}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{C42CB315-3753-464D-8E23-CEFBFBE6C5D4}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{70C7F9FA-DB4D-4446-914F-10EFCD1C3613}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{FFBEEA51-D0F1-4A02-8226-38F616C96672}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{350CBC97-2F54-4212-AD2D-D07D3DD50CB7}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{313765E2-B56E-42C1-B6AF-E26475FEB35C}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05163256"/>
        <c:axId val="405163648"/>
      </c:scatterChart>
      <c:valAx>
        <c:axId val="405163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163648"/>
        <c:crosses val="autoZero"/>
        <c:crossBetween val="midCat"/>
      </c:valAx>
      <c:valAx>
        <c:axId val="405163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163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{1D8DDE90-0D4F-40EA-AD0D-E138C7406038}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{B44F492A-5BB9-468B-8B66-43D0A1845499}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{C3A01032-7616-420A-8820-93E94E14E636}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{93E5098A-E476-46C7-BE73-86B52578DC69}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{47AEFE84-E5FA-40D8-9EF9-5A01A6F38A59}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19.899999999999999</c:v>
                </c:pt>
                <c:pt idx="1">
                  <c:v>18.2</c:v>
                </c:pt>
                <c:pt idx="2">
                  <c:v>16.600000000000001</c:v>
                </c:pt>
                <c:pt idx="3">
                  <c:v>15.1</c:v>
                </c:pt>
                <c:pt idx="4">
                  <c:v>15</c:v>
                </c:pt>
              </c:numCache>
            </c:numRef>
          </c:xVal>
          <c:yVal>
            <c:numRef>
              <c:f>公会計指標分析・財政指標組合せ分析表!$K$73:$O$73</c:f>
              <c:numCache>
                <c:formatCode>#,##0.0;"▲ "#,##0.0</c:formatCode>
                <c:ptCount val="5"/>
                <c:pt idx="0">
                  <c:v>180.7</c:v>
                </c:pt>
                <c:pt idx="1">
                  <c:v>169.6</c:v>
                </c:pt>
                <c:pt idx="2">
                  <c:v>144.9</c:v>
                </c:pt>
                <c:pt idx="3">
                  <c:v>136.5</c:v>
                </c:pt>
                <c:pt idx="4">
                  <c:v>122.8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{9F55C79D-6288-42B6-8ED5-E726F8C95140}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{E51E679C-197A-4FB1-8B52-AF28135F9FFE}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{A7309463-2936-4FF1-907C-C3FFFF9452AE}</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580278696353109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{331EB77A-F714-46AE-A07A-42FF5C28A7A9}</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760813756009638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{B546D4FB-C666-4D80-AF41-1DB97395F93F}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10.199999999999999</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56.8</c:v>
                </c:pt>
              </c:numCache>
            </c:numRef>
          </c:yVal>
          <c:smooth val="0"/>
        </c:ser>
        <c:dLbls>
          <c:showLegendKey val="0"/>
          <c:showVal val="0"/>
          <c:showCatName val="0"/>
          <c:showSerName val="0"/>
          <c:showPercent val="0"/>
          <c:showBubbleSize val="0"/>
        </c:dLbls>
        <c:axId val="405164432"/>
        <c:axId val="405164824"/>
      </c:scatterChart>
      <c:valAx>
        <c:axId val="405164432"/>
        <c:scaling>
          <c:orientation val="minMax"/>
          <c:max val="20.8"/>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164824"/>
        <c:crosses val="autoZero"/>
        <c:crossBetween val="midCat"/>
      </c:valAx>
      <c:valAx>
        <c:axId val="405164824"/>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164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年度の比率は</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％改善している。しかしながら、過去の建設事業に対する借入金や地理的な要因による上下水道などの生活基盤整備に係る事業費の増などにより、依然高いものとなっている。</a:t>
          </a:r>
        </a:p>
        <a:p>
          <a:r>
            <a:rPr kumimoji="1" lang="ja-JP" altLang="en-US" sz="1400">
              <a:latin typeface="ＭＳ ゴシック" pitchFamily="49" charset="-128"/>
              <a:ea typeface="ＭＳ ゴシック" pitchFamily="49" charset="-128"/>
            </a:rPr>
            <a:t>　積極的な繰上償還により元利償還金は減少しているが、平成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にしはりま環境事務組合の元利償還額が増加することから、引き続き、起債の発行抑制、交付税算入率の高い有利な起債の活用や、過去の借入金の積極的な繰上償還などにより、比率の抑制とさらなる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年度の比率は</a:t>
          </a:r>
          <a:r>
            <a:rPr kumimoji="1" lang="en-US" altLang="ja-JP" sz="1400">
              <a:latin typeface="ＭＳ ゴシック" pitchFamily="49" charset="-128"/>
              <a:ea typeface="ＭＳ ゴシック" pitchFamily="49" charset="-128"/>
            </a:rPr>
            <a:t>122.8</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改善し、健全化法による算定以降、過去の借入金の繰上償還により毎年度地方債残高は減少しており、また、退職手当負担見込額は、退職手当支給率の減によりさらに減少している。地方債残高が減少する一方で、交付税算入見込額は増または横ばい傾向にあるため比率は改善している。</a:t>
          </a:r>
        </a:p>
        <a:p>
          <a:r>
            <a:rPr kumimoji="1" lang="ja-JP" altLang="en-US" sz="1400">
              <a:latin typeface="ＭＳ ゴシック" pitchFamily="49" charset="-128"/>
              <a:ea typeface="ＭＳ ゴシック" pitchFamily="49" charset="-128"/>
            </a:rPr>
            <a:t>　今後においても、起債の発行抑制、交付税算入率の高い借入金の活用や、過去の借入金の積極的な繰上償還などにより、比率の抑制とさらなる財政の健全化に努める。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高齢化、市内に中心となる産業が少ないことにより個人・法人市民税が減少し、財政基盤が弱く類似団体平均より下回っている。今後は、地域創生総合戦略に基づき、人口減少を最小限に留める対策、林業再生など地場産業の強化や中小企業対策、地方税の徴収率向上対策の推進をはじめとした活力ある地域づくりなど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7" name="直線コネクタ 76"/>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繰上償還を積極的に実施し、公債費の減によって数値は改善しており、今後も公債費負担の抑制を図る。</a:t>
          </a:r>
          <a:endParaRPr kumimoji="1" lang="en-US" altLang="ja-JP" sz="1300">
            <a:latin typeface="ＭＳ Ｐゴシック"/>
          </a:endParaRPr>
        </a:p>
        <a:p>
          <a:r>
            <a:rPr kumimoji="1" lang="ja-JP" altLang="en-US" sz="1300">
              <a:latin typeface="ＭＳ Ｐゴシック"/>
            </a:rPr>
            <a:t>　しかしながら、扶助費においては障害福祉サービスや生活保護費などの増加傾向にあり、また、施設の老朽化に伴う維持補修費とあわせ、全体的に今後の数値の増加が懸念される。</a:t>
          </a:r>
          <a:endParaRPr kumimoji="1" lang="en-US" altLang="ja-JP" sz="1300">
            <a:latin typeface="ＭＳ Ｐゴシック"/>
          </a:endParaRPr>
        </a:p>
        <a:p>
          <a:r>
            <a:rPr kumimoji="1" lang="ja-JP" altLang="en-US" sz="1300">
              <a:latin typeface="ＭＳ Ｐゴシック"/>
            </a:rPr>
            <a:t>　引き続き、事務事業の見直しや下水道資本費平準化債による繰出金の平準化などにより経常経費の抑制に努める。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65</xdr:row>
      <xdr:rowOff>73025</xdr:rowOff>
    </xdr:to>
    <xdr:cxnSp macro="">
      <xdr:nvCxnSpPr>
        <xdr:cNvPr id="131" name="直線コネクタ 130"/>
        <xdr:cNvCxnSpPr/>
      </xdr:nvCxnSpPr>
      <xdr:spPr>
        <a:xfrm flipV="1">
          <a:off x="4114800" y="1119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73025</xdr:rowOff>
    </xdr:from>
    <xdr:to>
      <xdr:col>6</xdr:col>
      <xdr:colOff>0</xdr:colOff>
      <xdr:row>65</xdr:row>
      <xdr:rowOff>81069</xdr:rowOff>
    </xdr:to>
    <xdr:cxnSp macro="">
      <xdr:nvCxnSpPr>
        <xdr:cNvPr id="134" name="直線コネクタ 133"/>
        <xdr:cNvCxnSpPr/>
      </xdr:nvCxnSpPr>
      <xdr:spPr>
        <a:xfrm flipV="1">
          <a:off x="3225800" y="112172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105198</xdr:rowOff>
    </xdr:from>
    <xdr:to>
      <xdr:col>6</xdr:col>
      <xdr:colOff>50800</xdr:colOff>
      <xdr:row>65</xdr:row>
      <xdr:rowOff>35348</xdr:rowOff>
    </xdr:to>
    <xdr:sp macro="" textlink="">
      <xdr:nvSpPr>
        <xdr:cNvPr id="135" name="フローチャート : 判断 134"/>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45525</xdr:rowOff>
    </xdr:from>
    <xdr:ext cx="736600" cy="259045"/>
    <xdr:sp macro="" textlink="">
      <xdr:nvSpPr>
        <xdr:cNvPr id="136" name="テキスト ボックス 135"/>
        <xdr:cNvSpPr txBox="1"/>
      </xdr:nvSpPr>
      <xdr:spPr>
        <a:xfrm>
          <a:off x="3733800" y="1084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81069</xdr:rowOff>
    </xdr:from>
    <xdr:to>
      <xdr:col>4</xdr:col>
      <xdr:colOff>482600</xdr:colOff>
      <xdr:row>65</xdr:row>
      <xdr:rowOff>121285</xdr:rowOff>
    </xdr:to>
    <xdr:cxnSp macro="">
      <xdr:nvCxnSpPr>
        <xdr:cNvPr id="137" name="直線コネクタ 136"/>
        <xdr:cNvCxnSpPr/>
      </xdr:nvCxnSpPr>
      <xdr:spPr>
        <a:xfrm flipV="1">
          <a:off x="2336800" y="1122531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8" name="フローチャート : 判断 137"/>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39" name="テキスト ボックス 138"/>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121285</xdr:rowOff>
    </xdr:from>
    <xdr:to>
      <xdr:col>3</xdr:col>
      <xdr:colOff>279400</xdr:colOff>
      <xdr:row>66</xdr:row>
      <xdr:rowOff>38312</xdr:rowOff>
    </xdr:to>
    <xdr:cxnSp macro="">
      <xdr:nvCxnSpPr>
        <xdr:cNvPr id="140" name="直線コネクタ 139"/>
        <xdr:cNvCxnSpPr/>
      </xdr:nvCxnSpPr>
      <xdr:spPr>
        <a:xfrm flipV="1">
          <a:off x="1447800" y="1126553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93133</xdr:rowOff>
    </xdr:from>
    <xdr:to>
      <xdr:col>3</xdr:col>
      <xdr:colOff>330200</xdr:colOff>
      <xdr:row>65</xdr:row>
      <xdr:rowOff>23283</xdr:rowOff>
    </xdr:to>
    <xdr:sp macro="" textlink="">
      <xdr:nvSpPr>
        <xdr:cNvPr id="141" name="フローチャート : 判断 140"/>
        <xdr:cNvSpPr/>
      </xdr:nvSpPr>
      <xdr:spPr>
        <a:xfrm>
          <a:off x="2286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42" name="テキスト ボックス 141"/>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43" name="フローチャート : 判断 142"/>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9331</xdr:rowOff>
    </xdr:from>
    <xdr:ext cx="762000" cy="259045"/>
    <xdr:sp macro="" textlink="">
      <xdr:nvSpPr>
        <xdr:cNvPr id="144" name="テキスト ボックス 143"/>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50" name="円/楕円 149"/>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51"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22225</xdr:rowOff>
    </xdr:from>
    <xdr:to>
      <xdr:col>6</xdr:col>
      <xdr:colOff>50800</xdr:colOff>
      <xdr:row>65</xdr:row>
      <xdr:rowOff>123825</xdr:rowOff>
    </xdr:to>
    <xdr:sp macro="" textlink="">
      <xdr:nvSpPr>
        <xdr:cNvPr id="152" name="円/楕円 151"/>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53" name="テキスト ボックス 152"/>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30269</xdr:rowOff>
    </xdr:from>
    <xdr:to>
      <xdr:col>4</xdr:col>
      <xdr:colOff>533400</xdr:colOff>
      <xdr:row>65</xdr:row>
      <xdr:rowOff>131869</xdr:rowOff>
    </xdr:to>
    <xdr:sp macro="" textlink="">
      <xdr:nvSpPr>
        <xdr:cNvPr id="154" name="円/楕円 153"/>
        <xdr:cNvSpPr/>
      </xdr:nvSpPr>
      <xdr:spPr>
        <a:xfrm>
          <a:off x="3175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116646</xdr:rowOff>
    </xdr:from>
    <xdr:ext cx="762000" cy="259045"/>
    <xdr:sp macro="" textlink="">
      <xdr:nvSpPr>
        <xdr:cNvPr id="155" name="テキスト ボックス 154"/>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70485</xdr:rowOff>
    </xdr:from>
    <xdr:to>
      <xdr:col>3</xdr:col>
      <xdr:colOff>330200</xdr:colOff>
      <xdr:row>66</xdr:row>
      <xdr:rowOff>635</xdr:rowOff>
    </xdr:to>
    <xdr:sp macro="" textlink="">
      <xdr:nvSpPr>
        <xdr:cNvPr id="156" name="円/楕円 155"/>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156862</xdr:rowOff>
    </xdr:from>
    <xdr:ext cx="762000" cy="259045"/>
    <xdr:sp macro="" textlink="">
      <xdr:nvSpPr>
        <xdr:cNvPr id="157" name="テキスト ボックス 156"/>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158962</xdr:rowOff>
    </xdr:from>
    <xdr:to>
      <xdr:col>2</xdr:col>
      <xdr:colOff>127000</xdr:colOff>
      <xdr:row>66</xdr:row>
      <xdr:rowOff>89112</xdr:rowOff>
    </xdr:to>
    <xdr:sp macro="" textlink="">
      <xdr:nvSpPr>
        <xdr:cNvPr id="158" name="円/楕円 157"/>
        <xdr:cNvSpPr/>
      </xdr:nvSpPr>
      <xdr:spPr>
        <a:xfrm>
          <a:off x="1397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73889</xdr:rowOff>
    </xdr:from>
    <xdr:ext cx="762000" cy="259045"/>
    <xdr:sp macro="" textlink="">
      <xdr:nvSpPr>
        <xdr:cNvPr id="159" name="テキスト ボックス 158"/>
        <xdr:cNvSpPr txBox="1"/>
      </xdr:nvSpPr>
      <xdr:spPr>
        <a:xfrm>
          <a:off x="1066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[156,777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微減している一方で、物件費については、いまだに合併前の旧町単位で類似施設を保有しており、老朽化の進行しているものも多いため、維持管理経費が増加しており、全体的には類似団体と比較し高い数値となっている。</a:t>
          </a:r>
        </a:p>
        <a:p>
          <a:r>
            <a:rPr kumimoji="1" lang="ja-JP" altLang="en-US" sz="1300">
              <a:latin typeface="ＭＳ Ｐゴシック"/>
            </a:rPr>
            <a:t>　今後においては、公共施設等総合管理計画に基づき、施設の集約化を含め維持管理経費の削減に努める。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110536</xdr:rowOff>
    </xdr:from>
    <xdr:to>
      <xdr:col>7</xdr:col>
      <xdr:colOff>152400</xdr:colOff>
      <xdr:row>81</xdr:row>
      <xdr:rowOff>141554</xdr:rowOff>
    </xdr:to>
    <xdr:cxnSp macro="">
      <xdr:nvCxnSpPr>
        <xdr:cNvPr id="194" name="直線コネクタ 193"/>
        <xdr:cNvCxnSpPr/>
      </xdr:nvCxnSpPr>
      <xdr:spPr>
        <a:xfrm>
          <a:off x="4114800" y="13997986"/>
          <a:ext cx="838200" cy="3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73303</xdr:rowOff>
    </xdr:from>
    <xdr:to>
      <xdr:col>6</xdr:col>
      <xdr:colOff>0</xdr:colOff>
      <xdr:row>81</xdr:row>
      <xdr:rowOff>110536</xdr:rowOff>
    </xdr:to>
    <xdr:cxnSp macro="">
      <xdr:nvCxnSpPr>
        <xdr:cNvPr id="197" name="直線コネクタ 196"/>
        <xdr:cNvCxnSpPr/>
      </xdr:nvCxnSpPr>
      <xdr:spPr>
        <a:xfrm>
          <a:off x="3225800" y="13960753"/>
          <a:ext cx="889000" cy="3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70084</xdr:rowOff>
    </xdr:from>
    <xdr:to>
      <xdr:col>6</xdr:col>
      <xdr:colOff>50800</xdr:colOff>
      <xdr:row>82</xdr:row>
      <xdr:rowOff>234</xdr:rowOff>
    </xdr:to>
    <xdr:sp macro="" textlink="">
      <xdr:nvSpPr>
        <xdr:cNvPr id="198" name="フローチャート : 判断 197"/>
        <xdr:cNvSpPr/>
      </xdr:nvSpPr>
      <xdr:spPr>
        <a:xfrm>
          <a:off x="4064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156461</xdr:rowOff>
    </xdr:from>
    <xdr:ext cx="736600" cy="259045"/>
    <xdr:sp macro="" textlink="">
      <xdr:nvSpPr>
        <xdr:cNvPr id="199" name="テキスト ボックス 198"/>
        <xdr:cNvSpPr txBox="1"/>
      </xdr:nvSpPr>
      <xdr:spPr>
        <a:xfrm>
          <a:off x="3733800" y="1404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73303</xdr:rowOff>
    </xdr:from>
    <xdr:to>
      <xdr:col>4</xdr:col>
      <xdr:colOff>482600</xdr:colOff>
      <xdr:row>81</xdr:row>
      <xdr:rowOff>132459</xdr:rowOff>
    </xdr:to>
    <xdr:cxnSp macro="">
      <xdr:nvCxnSpPr>
        <xdr:cNvPr id="200" name="直線コネクタ 199"/>
        <xdr:cNvCxnSpPr/>
      </xdr:nvCxnSpPr>
      <xdr:spPr>
        <a:xfrm flipV="1">
          <a:off x="2336800" y="13960753"/>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56249</xdr:rowOff>
    </xdr:from>
    <xdr:to>
      <xdr:col>4</xdr:col>
      <xdr:colOff>533400</xdr:colOff>
      <xdr:row>81</xdr:row>
      <xdr:rowOff>157849</xdr:rowOff>
    </xdr:to>
    <xdr:sp macro="" textlink="">
      <xdr:nvSpPr>
        <xdr:cNvPr id="201" name="フローチャート : 判断 200"/>
        <xdr:cNvSpPr/>
      </xdr:nvSpPr>
      <xdr:spPr>
        <a:xfrm>
          <a:off x="3175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142626</xdr:rowOff>
    </xdr:from>
    <xdr:ext cx="762000" cy="259045"/>
    <xdr:sp macro="" textlink="">
      <xdr:nvSpPr>
        <xdr:cNvPr id="202" name="テキスト ボックス 201"/>
        <xdr:cNvSpPr txBox="1"/>
      </xdr:nvSpPr>
      <xdr:spPr>
        <a:xfrm>
          <a:off x="2844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132459</xdr:rowOff>
    </xdr:from>
    <xdr:to>
      <xdr:col>3</xdr:col>
      <xdr:colOff>279400</xdr:colOff>
      <xdr:row>81</xdr:row>
      <xdr:rowOff>138105</xdr:rowOff>
    </xdr:to>
    <xdr:cxnSp macro="">
      <xdr:nvCxnSpPr>
        <xdr:cNvPr id="203" name="直線コネクタ 202"/>
        <xdr:cNvCxnSpPr/>
      </xdr:nvCxnSpPr>
      <xdr:spPr>
        <a:xfrm flipV="1">
          <a:off x="1447800" y="1401990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35389</xdr:rowOff>
    </xdr:from>
    <xdr:to>
      <xdr:col>3</xdr:col>
      <xdr:colOff>330200</xdr:colOff>
      <xdr:row>81</xdr:row>
      <xdr:rowOff>136989</xdr:rowOff>
    </xdr:to>
    <xdr:sp macro="" textlink="">
      <xdr:nvSpPr>
        <xdr:cNvPr id="204" name="フローチャート : 判断 203"/>
        <xdr:cNvSpPr/>
      </xdr:nvSpPr>
      <xdr:spPr>
        <a:xfrm>
          <a:off x="2286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147166</xdr:rowOff>
    </xdr:from>
    <xdr:ext cx="762000" cy="259045"/>
    <xdr:sp macro="" textlink="">
      <xdr:nvSpPr>
        <xdr:cNvPr id="205" name="テキスト ボックス 204"/>
        <xdr:cNvSpPr txBox="1"/>
      </xdr:nvSpPr>
      <xdr:spPr>
        <a:xfrm>
          <a:off x="1955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47530</xdr:rowOff>
    </xdr:from>
    <xdr:to>
      <xdr:col>2</xdr:col>
      <xdr:colOff>127000</xdr:colOff>
      <xdr:row>81</xdr:row>
      <xdr:rowOff>149130</xdr:rowOff>
    </xdr:to>
    <xdr:sp macro="" textlink="">
      <xdr:nvSpPr>
        <xdr:cNvPr id="206" name="フローチャート : 判断 205"/>
        <xdr:cNvSpPr/>
      </xdr:nvSpPr>
      <xdr:spPr>
        <a:xfrm>
          <a:off x="1397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159307</xdr:rowOff>
    </xdr:from>
    <xdr:ext cx="762000" cy="259045"/>
    <xdr:sp macro="" textlink="">
      <xdr:nvSpPr>
        <xdr:cNvPr id="207" name="テキスト ボックス 206"/>
        <xdr:cNvSpPr txBox="1"/>
      </xdr:nvSpPr>
      <xdr:spPr>
        <a:xfrm>
          <a:off x="1066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90754</xdr:rowOff>
    </xdr:from>
    <xdr:to>
      <xdr:col>7</xdr:col>
      <xdr:colOff>203200</xdr:colOff>
      <xdr:row>82</xdr:row>
      <xdr:rowOff>20904</xdr:rowOff>
    </xdr:to>
    <xdr:sp macro="" textlink="">
      <xdr:nvSpPr>
        <xdr:cNvPr id="213" name="円/楕円 212"/>
        <xdr:cNvSpPr/>
      </xdr:nvSpPr>
      <xdr:spPr>
        <a:xfrm>
          <a:off x="4902200" y="139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62831</xdr:rowOff>
    </xdr:from>
    <xdr:ext cx="762000" cy="259045"/>
    <xdr:sp macro="" textlink="">
      <xdr:nvSpPr>
        <xdr:cNvPr id="214" name="人件費・物件費等の状況該当値テキスト"/>
        <xdr:cNvSpPr txBox="1"/>
      </xdr:nvSpPr>
      <xdr:spPr>
        <a:xfrm>
          <a:off x="5041900" y="1395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156,777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59736</xdr:rowOff>
    </xdr:from>
    <xdr:to>
      <xdr:col>6</xdr:col>
      <xdr:colOff>50800</xdr:colOff>
      <xdr:row>81</xdr:row>
      <xdr:rowOff>161336</xdr:rowOff>
    </xdr:to>
    <xdr:sp macro="" textlink="">
      <xdr:nvSpPr>
        <xdr:cNvPr id="215" name="円/楕円 214"/>
        <xdr:cNvSpPr/>
      </xdr:nvSpPr>
      <xdr:spPr>
        <a:xfrm>
          <a:off x="4064000" y="139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63</xdr:rowOff>
    </xdr:from>
    <xdr:ext cx="736600" cy="259045"/>
    <xdr:sp macro="" textlink="">
      <xdr:nvSpPr>
        <xdr:cNvPr id="216" name="テキスト ボックス 215"/>
        <xdr:cNvSpPr txBox="1"/>
      </xdr:nvSpPr>
      <xdr:spPr>
        <a:xfrm>
          <a:off x="3733800" y="1371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22503</xdr:rowOff>
    </xdr:from>
    <xdr:to>
      <xdr:col>4</xdr:col>
      <xdr:colOff>533400</xdr:colOff>
      <xdr:row>81</xdr:row>
      <xdr:rowOff>124103</xdr:rowOff>
    </xdr:to>
    <xdr:sp macro="" textlink="">
      <xdr:nvSpPr>
        <xdr:cNvPr id="217" name="円/楕円 216"/>
        <xdr:cNvSpPr/>
      </xdr:nvSpPr>
      <xdr:spPr>
        <a:xfrm>
          <a:off x="3175000" y="139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134280</xdr:rowOff>
    </xdr:from>
    <xdr:ext cx="762000" cy="259045"/>
    <xdr:sp macro="" textlink="">
      <xdr:nvSpPr>
        <xdr:cNvPr id="218" name="テキスト ボックス 217"/>
        <xdr:cNvSpPr txBox="1"/>
      </xdr:nvSpPr>
      <xdr:spPr>
        <a:xfrm>
          <a:off x="2844800" y="1367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81659</xdr:rowOff>
    </xdr:from>
    <xdr:to>
      <xdr:col>3</xdr:col>
      <xdr:colOff>330200</xdr:colOff>
      <xdr:row>82</xdr:row>
      <xdr:rowOff>11809</xdr:rowOff>
    </xdr:to>
    <xdr:sp macro="" textlink="">
      <xdr:nvSpPr>
        <xdr:cNvPr id="219" name="円/楕円 218"/>
        <xdr:cNvSpPr/>
      </xdr:nvSpPr>
      <xdr:spPr>
        <a:xfrm>
          <a:off x="2286000" y="139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168036</xdr:rowOff>
    </xdr:from>
    <xdr:ext cx="762000" cy="259045"/>
    <xdr:sp macro="" textlink="">
      <xdr:nvSpPr>
        <xdr:cNvPr id="220" name="テキスト ボックス 219"/>
        <xdr:cNvSpPr txBox="1"/>
      </xdr:nvSpPr>
      <xdr:spPr>
        <a:xfrm>
          <a:off x="1955800" y="1405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87305</xdr:rowOff>
    </xdr:from>
    <xdr:to>
      <xdr:col>2</xdr:col>
      <xdr:colOff>127000</xdr:colOff>
      <xdr:row>82</xdr:row>
      <xdr:rowOff>17455</xdr:rowOff>
    </xdr:to>
    <xdr:sp macro="" textlink="">
      <xdr:nvSpPr>
        <xdr:cNvPr id="221" name="円/楕円 220"/>
        <xdr:cNvSpPr/>
      </xdr:nvSpPr>
      <xdr:spPr>
        <a:xfrm>
          <a:off x="1397000" y="139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2232</xdr:rowOff>
    </xdr:from>
    <xdr:ext cx="762000" cy="259045"/>
    <xdr:sp macro="" textlink="">
      <xdr:nvSpPr>
        <xdr:cNvPr id="222" name="テキスト ボックス 221"/>
        <xdr:cNvSpPr txBox="1"/>
      </xdr:nvSpPr>
      <xdr:spPr>
        <a:xfrm>
          <a:off x="1066800" y="1406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給料表については国の制度に準拠しており、兵庫県内では７級制を超える団体がほとんどである中、宍粟市は６級制とし低額となるようにしている。</a:t>
          </a:r>
          <a:endParaRPr lang="ja-JP" altLang="ja-JP" sz="1300">
            <a:effectLst/>
          </a:endParaRPr>
        </a:p>
        <a:p>
          <a:pPr rtl="0"/>
          <a:r>
            <a:rPr lang="ja-JP" altLang="ja-JP" sz="1300" b="0" i="0" baseline="0">
              <a:solidFill>
                <a:schemeClr val="dk1"/>
              </a:solidFill>
              <a:effectLst/>
              <a:latin typeface="+mn-lt"/>
              <a:ea typeface="+mn-ea"/>
              <a:cs typeface="+mn-cs"/>
            </a:rPr>
            <a:t>　毎年度、人事院勧告や県の人事委員会勧告に準拠した対応をしており、今後においても国及び県の動向に留意し現行制度を維持していくこととする。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85</xdr:row>
      <xdr:rowOff>70358</xdr:rowOff>
    </xdr:to>
    <xdr:cxnSp macro="">
      <xdr:nvCxnSpPr>
        <xdr:cNvPr id="254" name="直線コネクタ 253"/>
        <xdr:cNvCxnSpPr/>
      </xdr:nvCxnSpPr>
      <xdr:spPr>
        <a:xfrm flipV="1">
          <a:off x="16179800" y="145953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5"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51054</xdr:rowOff>
    </xdr:from>
    <xdr:to>
      <xdr:col>23</xdr:col>
      <xdr:colOff>406400</xdr:colOff>
      <xdr:row>85</xdr:row>
      <xdr:rowOff>70358</xdr:rowOff>
    </xdr:to>
    <xdr:cxnSp macro="">
      <xdr:nvCxnSpPr>
        <xdr:cNvPr id="257" name="直線コネクタ 256"/>
        <xdr:cNvCxnSpPr/>
      </xdr:nvCxnSpPr>
      <xdr:spPr>
        <a:xfrm>
          <a:off x="15290800" y="1462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94487</xdr:rowOff>
    </xdr:from>
    <xdr:to>
      <xdr:col>23</xdr:col>
      <xdr:colOff>457200</xdr:colOff>
      <xdr:row>85</xdr:row>
      <xdr:rowOff>24637</xdr:rowOff>
    </xdr:to>
    <xdr:sp macro="" textlink="">
      <xdr:nvSpPr>
        <xdr:cNvPr id="258" name="フローチャート : 判断 257"/>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59" name="テキスト ボックス 258"/>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89</xdr:row>
      <xdr:rowOff>98806</xdr:rowOff>
    </xdr:to>
    <xdr:cxnSp macro="">
      <xdr:nvCxnSpPr>
        <xdr:cNvPr id="260" name="直線コネクタ 259"/>
        <xdr:cNvCxnSpPr/>
      </xdr:nvCxnSpPr>
      <xdr:spPr>
        <a:xfrm flipV="1">
          <a:off x="14401800" y="14624304"/>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94487</xdr:rowOff>
    </xdr:from>
    <xdr:to>
      <xdr:col>22</xdr:col>
      <xdr:colOff>254000</xdr:colOff>
      <xdr:row>85</xdr:row>
      <xdr:rowOff>24637</xdr:rowOff>
    </xdr:to>
    <xdr:sp macro="" textlink="">
      <xdr:nvSpPr>
        <xdr:cNvPr id="261" name="フローチャート : 判断 260"/>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34814</xdr:rowOff>
    </xdr:from>
    <xdr:ext cx="762000" cy="259045"/>
    <xdr:sp macro="" textlink="">
      <xdr:nvSpPr>
        <xdr:cNvPr id="262" name="テキスト ボックス 261"/>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98806</xdr:rowOff>
    </xdr:from>
    <xdr:to>
      <xdr:col>21</xdr:col>
      <xdr:colOff>0</xdr:colOff>
      <xdr:row>89</xdr:row>
      <xdr:rowOff>137413</xdr:rowOff>
    </xdr:to>
    <xdr:cxnSp macro="">
      <xdr:nvCxnSpPr>
        <xdr:cNvPr id="263" name="直線コネクタ 262"/>
        <xdr:cNvCxnSpPr/>
      </xdr:nvCxnSpPr>
      <xdr:spPr>
        <a:xfrm flipV="1">
          <a:off x="13512800" y="153578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171196</xdr:rowOff>
    </xdr:from>
    <xdr:to>
      <xdr:col>21</xdr:col>
      <xdr:colOff>50800</xdr:colOff>
      <xdr:row>89</xdr:row>
      <xdr:rowOff>101346</xdr:rowOff>
    </xdr:to>
    <xdr:sp macro="" textlink="">
      <xdr:nvSpPr>
        <xdr:cNvPr id="264" name="フローチャート : 判断 263"/>
        <xdr:cNvSpPr/>
      </xdr:nvSpPr>
      <xdr:spPr>
        <a:xfrm>
          <a:off x="14351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111523</xdr:rowOff>
    </xdr:from>
    <xdr:ext cx="762000" cy="259045"/>
    <xdr:sp macro="" textlink="">
      <xdr:nvSpPr>
        <xdr:cNvPr id="265" name="テキスト ボックス 264"/>
        <xdr:cNvSpPr txBox="1"/>
      </xdr:nvSpPr>
      <xdr:spPr>
        <a:xfrm>
          <a:off x="14020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66" name="フローチャート : 判断 265"/>
        <xdr:cNvSpPr/>
      </xdr:nvSpPr>
      <xdr:spPr>
        <a:xfrm>
          <a:off x="13462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111523</xdr:rowOff>
    </xdr:from>
    <xdr:ext cx="762000" cy="259045"/>
    <xdr:sp macro="" textlink="">
      <xdr:nvSpPr>
        <xdr:cNvPr id="267" name="テキスト ボックス 266"/>
        <xdr:cNvSpPr txBox="1"/>
      </xdr:nvSpPr>
      <xdr:spPr>
        <a:xfrm>
          <a:off x="13131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3" name="円/楕円 272"/>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114825</xdr:rowOff>
    </xdr:from>
    <xdr:ext cx="762000" cy="259045"/>
    <xdr:sp macro="" textlink="">
      <xdr:nvSpPr>
        <xdr:cNvPr id="274" name="給与水準   （国との比較）該当値テキスト"/>
        <xdr:cNvSpPr txBox="1"/>
      </xdr:nvSpPr>
      <xdr:spPr>
        <a:xfrm>
          <a:off x="17106900" y="145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5" name="円/楕円 274"/>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6" name="テキスト ボックス 275"/>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254</xdr:rowOff>
    </xdr:from>
    <xdr:to>
      <xdr:col>22</xdr:col>
      <xdr:colOff>254000</xdr:colOff>
      <xdr:row>85</xdr:row>
      <xdr:rowOff>101854</xdr:rowOff>
    </xdr:to>
    <xdr:sp macro="" textlink="">
      <xdr:nvSpPr>
        <xdr:cNvPr id="277" name="円/楕円 276"/>
        <xdr:cNvSpPr/>
      </xdr:nvSpPr>
      <xdr:spPr>
        <a:xfrm>
          <a:off x="15240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86631</xdr:rowOff>
    </xdr:from>
    <xdr:ext cx="762000" cy="259045"/>
    <xdr:sp macro="" textlink="">
      <xdr:nvSpPr>
        <xdr:cNvPr id="278" name="テキスト ボックス 277"/>
        <xdr:cNvSpPr txBox="1"/>
      </xdr:nvSpPr>
      <xdr:spPr>
        <a:xfrm>
          <a:off x="14909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48006</xdr:rowOff>
    </xdr:from>
    <xdr:to>
      <xdr:col>21</xdr:col>
      <xdr:colOff>50800</xdr:colOff>
      <xdr:row>89</xdr:row>
      <xdr:rowOff>149606</xdr:rowOff>
    </xdr:to>
    <xdr:sp macro="" textlink="">
      <xdr:nvSpPr>
        <xdr:cNvPr id="279" name="円/楕円 278"/>
        <xdr:cNvSpPr/>
      </xdr:nvSpPr>
      <xdr:spPr>
        <a:xfrm>
          <a:off x="14351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134383</xdr:rowOff>
    </xdr:from>
    <xdr:ext cx="762000" cy="259045"/>
    <xdr:sp macro="" textlink="">
      <xdr:nvSpPr>
        <xdr:cNvPr id="280" name="テキスト ボックス 279"/>
        <xdr:cNvSpPr txBox="1"/>
      </xdr:nvSpPr>
      <xdr:spPr>
        <a:xfrm>
          <a:off x="14020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86613</xdr:rowOff>
    </xdr:from>
    <xdr:to>
      <xdr:col>19</xdr:col>
      <xdr:colOff>533400</xdr:colOff>
      <xdr:row>90</xdr:row>
      <xdr:rowOff>16763</xdr:rowOff>
    </xdr:to>
    <xdr:sp macro="" textlink="">
      <xdr:nvSpPr>
        <xdr:cNvPr id="281" name="円/楕円 280"/>
        <xdr:cNvSpPr/>
      </xdr:nvSpPr>
      <xdr:spPr>
        <a:xfrm>
          <a:off x="13462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1540</xdr:rowOff>
    </xdr:from>
    <xdr:ext cx="762000" cy="259045"/>
    <xdr:sp macro="" textlink="">
      <xdr:nvSpPr>
        <xdr:cNvPr id="282" name="テキスト ボックス 281"/>
        <xdr:cNvSpPr txBox="1"/>
      </xdr:nvSpPr>
      <xdr:spPr>
        <a:xfrm>
          <a:off x="13131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合併後、退職者の</a:t>
          </a:r>
          <a:r>
            <a:rPr kumimoji="1" lang="en-US" altLang="ja-JP" sz="1300">
              <a:latin typeface="ＭＳ Ｐゴシック"/>
            </a:rPr>
            <a:t>1/3</a:t>
          </a:r>
          <a:r>
            <a:rPr kumimoji="1" lang="ja-JP" altLang="en-US" sz="1300">
              <a:latin typeface="ＭＳ Ｐゴシック"/>
            </a:rPr>
            <a:t>補充を原則とした職員数の削減をすすめてきたが、類似団体内では、高い数値となっている。市の面積が広大で、類似団体と比較し、支所や出先機関などを多く配置していることから、今後における急減を見込むことが難しい現状にある。今後においては、公共施設等総合管理計画に基づき施設の集約化も含め、一定の市民サービスを維持しつつ事務事業の効率化を推進し、引き続き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33292</xdr:rowOff>
    </xdr:from>
    <xdr:to>
      <xdr:col>24</xdr:col>
      <xdr:colOff>558800</xdr:colOff>
      <xdr:row>63</xdr:row>
      <xdr:rowOff>55699</xdr:rowOff>
    </xdr:to>
    <xdr:cxnSp macro="">
      <xdr:nvCxnSpPr>
        <xdr:cNvPr id="319" name="直線コネクタ 318"/>
        <xdr:cNvCxnSpPr/>
      </xdr:nvCxnSpPr>
      <xdr:spPr>
        <a:xfrm>
          <a:off x="16179800" y="10834642"/>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0"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19503</xdr:rowOff>
    </xdr:from>
    <xdr:to>
      <xdr:col>23</xdr:col>
      <xdr:colOff>406400</xdr:colOff>
      <xdr:row>63</xdr:row>
      <xdr:rowOff>33292</xdr:rowOff>
    </xdr:to>
    <xdr:cxnSp macro="">
      <xdr:nvCxnSpPr>
        <xdr:cNvPr id="322" name="直線コネクタ 321"/>
        <xdr:cNvCxnSpPr/>
      </xdr:nvCxnSpPr>
      <xdr:spPr>
        <a:xfrm>
          <a:off x="15290800" y="1082085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136706</xdr:rowOff>
    </xdr:from>
    <xdr:to>
      <xdr:col>23</xdr:col>
      <xdr:colOff>457200</xdr:colOff>
      <xdr:row>63</xdr:row>
      <xdr:rowOff>66856</xdr:rowOff>
    </xdr:to>
    <xdr:sp macro="" textlink="">
      <xdr:nvSpPr>
        <xdr:cNvPr id="323" name="フローチャート : 判断 322"/>
        <xdr:cNvSpPr/>
      </xdr:nvSpPr>
      <xdr:spPr>
        <a:xfrm>
          <a:off x="16129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77033</xdr:rowOff>
    </xdr:from>
    <xdr:ext cx="736600" cy="259045"/>
    <xdr:sp macro="" textlink="">
      <xdr:nvSpPr>
        <xdr:cNvPr id="324" name="テキスト ボックス 323"/>
        <xdr:cNvSpPr txBox="1"/>
      </xdr:nvSpPr>
      <xdr:spPr>
        <a:xfrm>
          <a:off x="15798800" y="10535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19503</xdr:rowOff>
    </xdr:to>
    <xdr:cxnSp macro="">
      <xdr:nvCxnSpPr>
        <xdr:cNvPr id="325" name="直線コネクタ 324"/>
        <xdr:cNvCxnSpPr/>
      </xdr:nvCxnSpPr>
      <xdr:spPr>
        <a:xfrm>
          <a:off x="14401800" y="1081913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124641</xdr:rowOff>
    </xdr:from>
    <xdr:to>
      <xdr:col>22</xdr:col>
      <xdr:colOff>254000</xdr:colOff>
      <xdr:row>63</xdr:row>
      <xdr:rowOff>54791</xdr:rowOff>
    </xdr:to>
    <xdr:sp macro="" textlink="">
      <xdr:nvSpPr>
        <xdr:cNvPr id="326" name="フローチャート : 判断 325"/>
        <xdr:cNvSpPr/>
      </xdr:nvSpPr>
      <xdr:spPr>
        <a:xfrm>
          <a:off x="15240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64968</xdr:rowOff>
    </xdr:from>
    <xdr:ext cx="762000" cy="259045"/>
    <xdr:sp macro="" textlink="">
      <xdr:nvSpPr>
        <xdr:cNvPr id="327" name="テキスト ボックス 326"/>
        <xdr:cNvSpPr txBox="1"/>
      </xdr:nvSpPr>
      <xdr:spPr>
        <a:xfrm>
          <a:off x="14909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64</xdr:row>
      <xdr:rowOff>128996</xdr:rowOff>
    </xdr:to>
    <xdr:cxnSp macro="">
      <xdr:nvCxnSpPr>
        <xdr:cNvPr id="328" name="直線コネクタ 327"/>
        <xdr:cNvCxnSpPr/>
      </xdr:nvCxnSpPr>
      <xdr:spPr>
        <a:xfrm flipV="1">
          <a:off x="13512800" y="10819130"/>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136706</xdr:rowOff>
    </xdr:from>
    <xdr:to>
      <xdr:col>21</xdr:col>
      <xdr:colOff>50800</xdr:colOff>
      <xdr:row>63</xdr:row>
      <xdr:rowOff>66856</xdr:rowOff>
    </xdr:to>
    <xdr:sp macro="" textlink="">
      <xdr:nvSpPr>
        <xdr:cNvPr id="329" name="フローチャート : 判断 328"/>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77033</xdr:rowOff>
    </xdr:from>
    <xdr:ext cx="762000" cy="259045"/>
    <xdr:sp macro="" textlink="">
      <xdr:nvSpPr>
        <xdr:cNvPr id="330" name="テキスト ボックス 329"/>
        <xdr:cNvSpPr txBox="1"/>
      </xdr:nvSpPr>
      <xdr:spPr>
        <a:xfrm>
          <a:off x="14020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31" name="フローチャート : 判断 330"/>
        <xdr:cNvSpPr/>
      </xdr:nvSpPr>
      <xdr:spPr>
        <a:xfrm>
          <a:off x="13462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101164</xdr:rowOff>
    </xdr:from>
    <xdr:ext cx="762000" cy="259045"/>
    <xdr:sp macro="" textlink="">
      <xdr:nvSpPr>
        <xdr:cNvPr id="332" name="テキスト ボックス 331"/>
        <xdr:cNvSpPr txBox="1"/>
      </xdr:nvSpPr>
      <xdr:spPr>
        <a:xfrm>
          <a:off x="13131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4899</xdr:rowOff>
    </xdr:from>
    <xdr:to>
      <xdr:col>24</xdr:col>
      <xdr:colOff>609600</xdr:colOff>
      <xdr:row>63</xdr:row>
      <xdr:rowOff>106499</xdr:rowOff>
    </xdr:to>
    <xdr:sp macro="" textlink="">
      <xdr:nvSpPr>
        <xdr:cNvPr id="338" name="円/楕円 337"/>
        <xdr:cNvSpPr/>
      </xdr:nvSpPr>
      <xdr:spPr>
        <a:xfrm>
          <a:off x="169672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148426</xdr:rowOff>
    </xdr:from>
    <xdr:ext cx="762000" cy="259045"/>
    <xdr:sp macro="" textlink="">
      <xdr:nvSpPr>
        <xdr:cNvPr id="339" name="定員管理の状況該当値テキスト"/>
        <xdr:cNvSpPr txBox="1"/>
      </xdr:nvSpPr>
      <xdr:spPr>
        <a:xfrm>
          <a:off x="17106900" y="10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153942</xdr:rowOff>
    </xdr:from>
    <xdr:to>
      <xdr:col>23</xdr:col>
      <xdr:colOff>457200</xdr:colOff>
      <xdr:row>63</xdr:row>
      <xdr:rowOff>84092</xdr:rowOff>
    </xdr:to>
    <xdr:sp macro="" textlink="">
      <xdr:nvSpPr>
        <xdr:cNvPr id="340" name="円/楕円 339"/>
        <xdr:cNvSpPr/>
      </xdr:nvSpPr>
      <xdr:spPr>
        <a:xfrm>
          <a:off x="16129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68869</xdr:rowOff>
    </xdr:from>
    <xdr:ext cx="736600" cy="259045"/>
    <xdr:sp macro="" textlink="">
      <xdr:nvSpPr>
        <xdr:cNvPr id="341" name="テキスト ボックス 340"/>
        <xdr:cNvSpPr txBox="1"/>
      </xdr:nvSpPr>
      <xdr:spPr>
        <a:xfrm>
          <a:off x="15798800" y="1087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140153</xdr:rowOff>
    </xdr:from>
    <xdr:to>
      <xdr:col>22</xdr:col>
      <xdr:colOff>254000</xdr:colOff>
      <xdr:row>63</xdr:row>
      <xdr:rowOff>70303</xdr:rowOff>
    </xdr:to>
    <xdr:sp macro="" textlink="">
      <xdr:nvSpPr>
        <xdr:cNvPr id="342" name="円/楕円 341"/>
        <xdr:cNvSpPr/>
      </xdr:nvSpPr>
      <xdr:spPr>
        <a:xfrm>
          <a:off x="15240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55080</xdr:rowOff>
    </xdr:from>
    <xdr:ext cx="762000" cy="259045"/>
    <xdr:sp macro="" textlink="">
      <xdr:nvSpPr>
        <xdr:cNvPr id="343" name="テキスト ボックス 342"/>
        <xdr:cNvSpPr txBox="1"/>
      </xdr:nvSpPr>
      <xdr:spPr>
        <a:xfrm>
          <a:off x="14909800" y="1085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4" name="円/楕円 343"/>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53357</xdr:rowOff>
    </xdr:from>
    <xdr:ext cx="762000" cy="259045"/>
    <xdr:sp macro="" textlink="">
      <xdr:nvSpPr>
        <xdr:cNvPr id="345" name="テキスト ボックス 344"/>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78196</xdr:rowOff>
    </xdr:from>
    <xdr:to>
      <xdr:col>19</xdr:col>
      <xdr:colOff>533400</xdr:colOff>
      <xdr:row>65</xdr:row>
      <xdr:rowOff>8346</xdr:rowOff>
    </xdr:to>
    <xdr:sp macro="" textlink="">
      <xdr:nvSpPr>
        <xdr:cNvPr id="346" name="円/楕円 345"/>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164573</xdr:rowOff>
    </xdr:from>
    <xdr:ext cx="762000" cy="259045"/>
    <xdr:sp macro="" textlink="">
      <xdr:nvSpPr>
        <xdr:cNvPr id="347" name="テキスト ボックス 346"/>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過去の建設事業に対する借入金や、地理的な要因により上下水道などの生活基盤整備に係る事業費が嵩むことが影響し、類似団体平均より上回っている。</a:t>
          </a:r>
          <a:endParaRPr kumimoji="1" lang="en-US" altLang="ja-JP" sz="1300">
            <a:latin typeface="ＭＳ Ｐゴシック"/>
          </a:endParaRPr>
        </a:p>
        <a:p>
          <a:r>
            <a:rPr kumimoji="1" lang="ja-JP" altLang="en-US" sz="1300">
              <a:latin typeface="ＭＳ Ｐゴシック"/>
            </a:rPr>
            <a:t>　地方債の発行抑制、繰上償還など公債費負担の適正管理に努めるが、今後も現在の数値と同程度で推移していくものと考えられる。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22860</xdr:rowOff>
    </xdr:to>
    <xdr:cxnSp macro="">
      <xdr:nvCxnSpPr>
        <xdr:cNvPr id="381" name="直線コネクタ 380"/>
        <xdr:cNvCxnSpPr/>
      </xdr:nvCxnSpPr>
      <xdr:spPr>
        <a:xfrm flipV="1">
          <a:off x="16179800" y="73871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2"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143510</xdr:rowOff>
    </xdr:to>
    <xdr:cxnSp macro="">
      <xdr:nvCxnSpPr>
        <xdr:cNvPr id="384" name="直線コネクタ 383"/>
        <xdr:cNvCxnSpPr/>
      </xdr:nvCxnSpPr>
      <xdr:spPr>
        <a:xfrm flipV="1">
          <a:off x="15290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5" name="フローチャート : 判断 384"/>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6" name="テキスト ボックス 385"/>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100754</xdr:rowOff>
    </xdr:to>
    <xdr:cxnSp macro="">
      <xdr:nvCxnSpPr>
        <xdr:cNvPr id="387" name="直線コネクタ 386"/>
        <xdr:cNvCxnSpPr/>
      </xdr:nvCxnSpPr>
      <xdr:spPr>
        <a:xfrm flipV="1">
          <a:off x="14401800" y="75158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88" name="フローチャート :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89" name="テキスト ボックス 38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45</xdr:row>
      <xdr:rowOff>66040</xdr:rowOff>
    </xdr:to>
    <xdr:cxnSp macro="">
      <xdr:nvCxnSpPr>
        <xdr:cNvPr id="390" name="直線コネクタ 389"/>
        <xdr:cNvCxnSpPr/>
      </xdr:nvCxnSpPr>
      <xdr:spPr>
        <a:xfrm flipV="1">
          <a:off x="13512800" y="76445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2" name="テキスト ボックス 39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3" name="フローチャート : 判断 392"/>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4" name="テキスト ボックス 393"/>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0" name="円/楕円 399"/>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1"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402" name="円/楕円 401"/>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403" name="テキスト ボックス 402"/>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4" name="円/楕円 403"/>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05" name="テキスト ボックス 404"/>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6" name="円/楕円 405"/>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07" name="テキスト ボックス 406"/>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15240</xdr:rowOff>
    </xdr:from>
    <xdr:to>
      <xdr:col>19</xdr:col>
      <xdr:colOff>533400</xdr:colOff>
      <xdr:row>45</xdr:row>
      <xdr:rowOff>116840</xdr:rowOff>
    </xdr:to>
    <xdr:sp macro="" textlink="">
      <xdr:nvSpPr>
        <xdr:cNvPr id="408" name="円/楕円 407"/>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101617</xdr:rowOff>
    </xdr:from>
    <xdr:ext cx="762000" cy="259045"/>
    <xdr:sp macro="" textlink="">
      <xdr:nvSpPr>
        <xdr:cNvPr id="409" name="テキスト ボックス 408"/>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積極的な繰上償還の効果により地方債残高が減少したこと、退職手当支給率の減に伴い退職手当負担見込額が減少したことにより、比率は改善したものの類似団体と比較すると依然将来負担額が大きい状況にある。</a:t>
          </a:r>
        </a:p>
        <a:p>
          <a:r>
            <a:rPr kumimoji="1" lang="ja-JP" altLang="en-US" sz="1300">
              <a:latin typeface="ＭＳ Ｐゴシック"/>
            </a:rPr>
            <a:t>　今後においては、退職手当支給率の減が見込まれないなかで、引き続き地方債の発行抑制、発行する場合は交付税算入率の高い有利な地方債の活用、過去の借入金の積極的な繰上償還により、比率の抑制とさらなる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54991</xdr:rowOff>
    </xdr:from>
    <xdr:to>
      <xdr:col>24</xdr:col>
      <xdr:colOff>558800</xdr:colOff>
      <xdr:row>19</xdr:row>
      <xdr:rowOff>137636</xdr:rowOff>
    </xdr:to>
    <xdr:cxnSp macro="">
      <xdr:nvCxnSpPr>
        <xdr:cNvPr id="439" name="直線コネクタ 438"/>
        <xdr:cNvCxnSpPr/>
      </xdr:nvCxnSpPr>
      <xdr:spPr>
        <a:xfrm flipV="1">
          <a:off x="16179800" y="3312541"/>
          <a:ext cx="8382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0"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137636</xdr:rowOff>
    </xdr:from>
    <xdr:to>
      <xdr:col>23</xdr:col>
      <xdr:colOff>406400</xdr:colOff>
      <xdr:row>20</xdr:row>
      <xdr:rowOff>16859</xdr:rowOff>
    </xdr:to>
    <xdr:cxnSp macro="">
      <xdr:nvCxnSpPr>
        <xdr:cNvPr id="442" name="直線コネクタ 441"/>
        <xdr:cNvCxnSpPr/>
      </xdr:nvCxnSpPr>
      <xdr:spPr>
        <a:xfrm flipV="1">
          <a:off x="15290800" y="339518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70930</xdr:rowOff>
    </xdr:from>
    <xdr:to>
      <xdr:col>23</xdr:col>
      <xdr:colOff>457200</xdr:colOff>
      <xdr:row>17</xdr:row>
      <xdr:rowOff>1080</xdr:rowOff>
    </xdr:to>
    <xdr:sp macro="" textlink="">
      <xdr:nvSpPr>
        <xdr:cNvPr id="443" name="フローチャート : 判断 442"/>
        <xdr:cNvSpPr/>
      </xdr:nvSpPr>
      <xdr:spPr>
        <a:xfrm>
          <a:off x="16129000" y="28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11257</xdr:rowOff>
    </xdr:from>
    <xdr:ext cx="736600" cy="259045"/>
    <xdr:sp macro="" textlink="">
      <xdr:nvSpPr>
        <xdr:cNvPr id="444" name="テキスト ボックス 443"/>
        <xdr:cNvSpPr txBox="1"/>
      </xdr:nvSpPr>
      <xdr:spPr>
        <a:xfrm>
          <a:off x="15798800" y="258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16859</xdr:rowOff>
    </xdr:from>
    <xdr:to>
      <xdr:col>22</xdr:col>
      <xdr:colOff>203200</xdr:colOff>
      <xdr:row>20</xdr:row>
      <xdr:rowOff>165862</xdr:rowOff>
    </xdr:to>
    <xdr:cxnSp macro="">
      <xdr:nvCxnSpPr>
        <xdr:cNvPr id="445" name="直線コネクタ 444"/>
        <xdr:cNvCxnSpPr/>
      </xdr:nvCxnSpPr>
      <xdr:spPr>
        <a:xfrm flipV="1">
          <a:off x="14401800" y="3445859"/>
          <a:ext cx="889000" cy="1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6" name="フローチャート : 判断 445"/>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7" name="テキスト ボックス 446"/>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165862</xdr:rowOff>
    </xdr:from>
    <xdr:to>
      <xdr:col>21</xdr:col>
      <xdr:colOff>0</xdr:colOff>
      <xdr:row>21</xdr:row>
      <xdr:rowOff>61373</xdr:rowOff>
    </xdr:to>
    <xdr:cxnSp macro="">
      <xdr:nvCxnSpPr>
        <xdr:cNvPr id="448" name="直線コネクタ 447"/>
        <xdr:cNvCxnSpPr/>
      </xdr:nvCxnSpPr>
      <xdr:spPr>
        <a:xfrm flipV="1">
          <a:off x="13512800" y="3594862"/>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167449</xdr:rowOff>
    </xdr:from>
    <xdr:to>
      <xdr:col>21</xdr:col>
      <xdr:colOff>50800</xdr:colOff>
      <xdr:row>17</xdr:row>
      <xdr:rowOff>97599</xdr:rowOff>
    </xdr:to>
    <xdr:sp macro="" textlink="">
      <xdr:nvSpPr>
        <xdr:cNvPr id="449" name="フローチャート : 判断 448"/>
        <xdr:cNvSpPr/>
      </xdr:nvSpPr>
      <xdr:spPr>
        <a:xfrm>
          <a:off x="14351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107776</xdr:rowOff>
    </xdr:from>
    <xdr:ext cx="762000" cy="259045"/>
    <xdr:sp macro="" textlink="">
      <xdr:nvSpPr>
        <xdr:cNvPr id="450" name="テキスト ボックス 449"/>
        <xdr:cNvSpPr txBox="1"/>
      </xdr:nvSpPr>
      <xdr:spPr>
        <a:xfrm>
          <a:off x="14020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64167</xdr:rowOff>
    </xdr:from>
    <xdr:to>
      <xdr:col>19</xdr:col>
      <xdr:colOff>533400</xdr:colOff>
      <xdr:row>17</xdr:row>
      <xdr:rowOff>165767</xdr:rowOff>
    </xdr:to>
    <xdr:sp macro="" textlink="">
      <xdr:nvSpPr>
        <xdr:cNvPr id="451" name="フローチャート : 判断 450"/>
        <xdr:cNvSpPr/>
      </xdr:nvSpPr>
      <xdr:spPr>
        <a:xfrm>
          <a:off x="13462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4494</xdr:rowOff>
    </xdr:from>
    <xdr:ext cx="762000" cy="259045"/>
    <xdr:sp macro="" textlink="">
      <xdr:nvSpPr>
        <xdr:cNvPr id="452" name="テキスト ボックス 451"/>
        <xdr:cNvSpPr txBox="1"/>
      </xdr:nvSpPr>
      <xdr:spPr>
        <a:xfrm>
          <a:off x="13131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4191</xdr:rowOff>
    </xdr:from>
    <xdr:to>
      <xdr:col>24</xdr:col>
      <xdr:colOff>609600</xdr:colOff>
      <xdr:row>19</xdr:row>
      <xdr:rowOff>105791</xdr:rowOff>
    </xdr:to>
    <xdr:sp macro="" textlink="">
      <xdr:nvSpPr>
        <xdr:cNvPr id="458" name="円/楕円 457"/>
        <xdr:cNvSpPr/>
      </xdr:nvSpPr>
      <xdr:spPr>
        <a:xfrm>
          <a:off x="16967200" y="3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147718</xdr:rowOff>
    </xdr:from>
    <xdr:ext cx="762000" cy="259045"/>
    <xdr:sp macro="" textlink="">
      <xdr:nvSpPr>
        <xdr:cNvPr id="459" name="将来負担の状況該当値テキスト"/>
        <xdr:cNvSpPr txBox="1"/>
      </xdr:nvSpPr>
      <xdr:spPr>
        <a:xfrm>
          <a:off x="17106900" y="32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86836</xdr:rowOff>
    </xdr:from>
    <xdr:to>
      <xdr:col>23</xdr:col>
      <xdr:colOff>457200</xdr:colOff>
      <xdr:row>20</xdr:row>
      <xdr:rowOff>16986</xdr:rowOff>
    </xdr:to>
    <xdr:sp macro="" textlink="">
      <xdr:nvSpPr>
        <xdr:cNvPr id="460" name="円/楕円 459"/>
        <xdr:cNvSpPr/>
      </xdr:nvSpPr>
      <xdr:spPr>
        <a:xfrm>
          <a:off x="16129000" y="33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1763</xdr:rowOff>
    </xdr:from>
    <xdr:ext cx="736600" cy="259045"/>
    <xdr:sp macro="" textlink="">
      <xdr:nvSpPr>
        <xdr:cNvPr id="461" name="テキスト ボックス 460"/>
        <xdr:cNvSpPr txBox="1"/>
      </xdr:nvSpPr>
      <xdr:spPr>
        <a:xfrm>
          <a:off x="15798800" y="343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137509</xdr:rowOff>
    </xdr:from>
    <xdr:to>
      <xdr:col>22</xdr:col>
      <xdr:colOff>254000</xdr:colOff>
      <xdr:row>20</xdr:row>
      <xdr:rowOff>67659</xdr:rowOff>
    </xdr:to>
    <xdr:sp macro="" textlink="">
      <xdr:nvSpPr>
        <xdr:cNvPr id="462" name="円/楕円 461"/>
        <xdr:cNvSpPr/>
      </xdr:nvSpPr>
      <xdr:spPr>
        <a:xfrm>
          <a:off x="15240000" y="33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52436</xdr:rowOff>
    </xdr:from>
    <xdr:ext cx="762000" cy="259045"/>
    <xdr:sp macro="" textlink="">
      <xdr:nvSpPr>
        <xdr:cNvPr id="463" name="テキスト ボックス 462"/>
        <xdr:cNvSpPr txBox="1"/>
      </xdr:nvSpPr>
      <xdr:spPr>
        <a:xfrm>
          <a:off x="14909800" y="348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115062</xdr:rowOff>
    </xdr:from>
    <xdr:to>
      <xdr:col>21</xdr:col>
      <xdr:colOff>50800</xdr:colOff>
      <xdr:row>21</xdr:row>
      <xdr:rowOff>45212</xdr:rowOff>
    </xdr:to>
    <xdr:sp macro="" textlink="">
      <xdr:nvSpPr>
        <xdr:cNvPr id="464" name="円/楕円 463"/>
        <xdr:cNvSpPr/>
      </xdr:nvSpPr>
      <xdr:spPr>
        <a:xfrm>
          <a:off x="14351000" y="35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29989</xdr:rowOff>
    </xdr:from>
    <xdr:ext cx="762000" cy="259045"/>
    <xdr:sp macro="" textlink="">
      <xdr:nvSpPr>
        <xdr:cNvPr id="465" name="テキスト ボックス 464"/>
        <xdr:cNvSpPr txBox="1"/>
      </xdr:nvSpPr>
      <xdr:spPr>
        <a:xfrm>
          <a:off x="14020800" y="36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10573</xdr:rowOff>
    </xdr:from>
    <xdr:to>
      <xdr:col>19</xdr:col>
      <xdr:colOff>533400</xdr:colOff>
      <xdr:row>21</xdr:row>
      <xdr:rowOff>112173</xdr:rowOff>
    </xdr:to>
    <xdr:sp macro="" textlink="">
      <xdr:nvSpPr>
        <xdr:cNvPr id="466" name="円/楕円 465"/>
        <xdr:cNvSpPr/>
      </xdr:nvSpPr>
      <xdr:spPr>
        <a:xfrm>
          <a:off x="13462000" y="36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96950</xdr:rowOff>
    </xdr:from>
    <xdr:ext cx="762000" cy="259045"/>
    <xdr:sp macro="" textlink="">
      <xdr:nvSpPr>
        <xdr:cNvPr id="467" name="テキスト ボックス 466"/>
        <xdr:cNvSpPr txBox="1"/>
      </xdr:nvSpPr>
      <xdr:spPr>
        <a:xfrm>
          <a:off x="13131800" y="369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類似団体と比べ低くなっている要因は、平成２５年４月１日の西はりま消防組合の発足により、常備消防職員分の人件費が減少（補助費へ移行）したことによるものである。</a:t>
          </a:r>
          <a:endParaRPr kumimoji="1" lang="en-US" altLang="ja-JP" sz="1300">
            <a:latin typeface="ＭＳ Ｐゴシック"/>
          </a:endParaRPr>
        </a:p>
        <a:p>
          <a:r>
            <a:rPr kumimoji="1" lang="ja-JP" altLang="en-US" sz="1300">
              <a:latin typeface="ＭＳ Ｐゴシック"/>
            </a:rPr>
            <a:t>　平成２７年度決算額は、ほぼ横ばいとなっている。</a:t>
          </a:r>
        </a:p>
        <a:p>
          <a:r>
            <a:rPr kumimoji="1" lang="ja-JP" altLang="en-US" sz="1300">
              <a:latin typeface="ＭＳ Ｐゴシック"/>
            </a:rPr>
            <a:t>　今後においては、専門職など必要な職員数は現状維持としつつ、適正な人員配置を進めるとともに、給与の適正化を図る中で人件費の削減に努める。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58420</xdr:rowOff>
    </xdr:to>
    <xdr:cxnSp macro="">
      <xdr:nvCxnSpPr>
        <xdr:cNvPr id="64" name="直線コネクタ 63"/>
        <xdr:cNvCxnSpPr/>
      </xdr:nvCxnSpPr>
      <xdr:spPr>
        <a:xfrm flipV="1">
          <a:off x="3987800" y="6194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30988</xdr:rowOff>
    </xdr:from>
    <xdr:to>
      <xdr:col>5</xdr:col>
      <xdr:colOff>549275</xdr:colOff>
      <xdr:row>36</xdr:row>
      <xdr:rowOff>58420</xdr:rowOff>
    </xdr:to>
    <xdr:cxnSp macro="">
      <xdr:nvCxnSpPr>
        <xdr:cNvPr id="67" name="直線コネクタ 66"/>
        <xdr:cNvCxnSpPr/>
      </xdr:nvCxnSpPr>
      <xdr:spPr>
        <a:xfrm>
          <a:off x="3098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30988</xdr:rowOff>
    </xdr:from>
    <xdr:to>
      <xdr:col>4</xdr:col>
      <xdr:colOff>346075</xdr:colOff>
      <xdr:row>38</xdr:row>
      <xdr:rowOff>117856</xdr:rowOff>
    </xdr:to>
    <xdr:cxnSp macro="">
      <xdr:nvCxnSpPr>
        <xdr:cNvPr id="70" name="直線コネクタ 69"/>
        <xdr:cNvCxnSpPr/>
      </xdr:nvCxnSpPr>
      <xdr:spPr>
        <a:xfrm flipV="1">
          <a:off x="2209800" y="620318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92202</xdr:rowOff>
    </xdr:from>
    <xdr:to>
      <xdr:col>4</xdr:col>
      <xdr:colOff>396875</xdr:colOff>
      <xdr:row>38</xdr:row>
      <xdr:rowOff>22352</xdr:rowOff>
    </xdr:to>
    <xdr:sp macro="" textlink="">
      <xdr:nvSpPr>
        <xdr:cNvPr id="71" name="フローチャート :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117856</xdr:rowOff>
    </xdr:from>
    <xdr:to>
      <xdr:col>3</xdr:col>
      <xdr:colOff>142875</xdr:colOff>
      <xdr:row>39</xdr:row>
      <xdr:rowOff>19558</xdr:rowOff>
    </xdr:to>
    <xdr:cxnSp macro="">
      <xdr:nvCxnSpPr>
        <xdr:cNvPr id="73" name="直線コネクタ 72"/>
        <xdr:cNvCxnSpPr/>
      </xdr:nvCxnSpPr>
      <xdr:spPr>
        <a:xfrm flipV="1">
          <a:off x="1320800" y="6632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165354</xdr:rowOff>
    </xdr:from>
    <xdr:to>
      <xdr:col>3</xdr:col>
      <xdr:colOff>193675</xdr:colOff>
      <xdr:row>38</xdr:row>
      <xdr:rowOff>95504</xdr:rowOff>
    </xdr:to>
    <xdr:sp macro="" textlink="">
      <xdr:nvSpPr>
        <xdr:cNvPr id="74" name="フローチャート :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3" name="円/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151638</xdr:rowOff>
    </xdr:from>
    <xdr:to>
      <xdr:col>4</xdr:col>
      <xdr:colOff>396875</xdr:colOff>
      <xdr:row>36</xdr:row>
      <xdr:rowOff>81788</xdr:rowOff>
    </xdr:to>
    <xdr:sp macro="" textlink="">
      <xdr:nvSpPr>
        <xdr:cNvPr id="87" name="円/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67056</xdr:rowOff>
    </xdr:from>
    <xdr:to>
      <xdr:col>3</xdr:col>
      <xdr:colOff>193675</xdr:colOff>
      <xdr:row>38</xdr:row>
      <xdr:rowOff>168656</xdr:rowOff>
    </xdr:to>
    <xdr:sp macro="" textlink="">
      <xdr:nvSpPr>
        <xdr:cNvPr id="89" name="円/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140208</xdr:rowOff>
    </xdr:from>
    <xdr:to>
      <xdr:col>1</xdr:col>
      <xdr:colOff>676275</xdr:colOff>
      <xdr:row>39</xdr:row>
      <xdr:rowOff>70358</xdr:rowOff>
    </xdr:to>
    <xdr:sp macro="" textlink="">
      <xdr:nvSpPr>
        <xdr:cNvPr id="91" name="円/楕円 90"/>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55135</xdr:rowOff>
    </xdr:from>
    <xdr:ext cx="762000" cy="259045"/>
    <xdr:sp macro="" textlink="">
      <xdr:nvSpPr>
        <xdr:cNvPr id="92" name="テキスト ボックス 91"/>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の面積が広大で、類似団体と比較し、支所や出先機関などを多く配置する必要があり、また、老朽化の進行している施設も多いことから、維持管理経費を中心とした物件費が今後高くなっていく見込みである。</a:t>
          </a:r>
          <a:endParaRPr kumimoji="1" lang="en-US" altLang="ja-JP" sz="1300">
            <a:latin typeface="ＭＳ Ｐゴシック"/>
          </a:endParaRPr>
        </a:p>
        <a:p>
          <a:r>
            <a:rPr kumimoji="1" lang="ja-JP" altLang="en-US" sz="1300">
              <a:latin typeface="ＭＳ Ｐゴシック"/>
            </a:rPr>
            <a:t>　第三次行政改革大綱や公共施設等総合管理計画に基づき、施設の集約化や事業の見直しを行うことで効率的な行財政運営を図る。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113393</xdr:rowOff>
    </xdr:from>
    <xdr:to>
      <xdr:col>24</xdr:col>
      <xdr:colOff>31750</xdr:colOff>
      <xdr:row>13</xdr:row>
      <xdr:rowOff>135164</xdr:rowOff>
    </xdr:to>
    <xdr:cxnSp macro="">
      <xdr:nvCxnSpPr>
        <xdr:cNvPr id="127" name="直線コネクタ 126"/>
        <xdr:cNvCxnSpPr/>
      </xdr:nvCxnSpPr>
      <xdr:spPr>
        <a:xfrm flipV="1">
          <a:off x="15671800" y="2342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13</xdr:row>
      <xdr:rowOff>135164</xdr:rowOff>
    </xdr:to>
    <xdr:cxnSp macro="">
      <xdr:nvCxnSpPr>
        <xdr:cNvPr id="130" name="直線コネクタ 129"/>
        <xdr:cNvCxnSpPr/>
      </xdr:nvCxnSpPr>
      <xdr:spPr>
        <a:xfrm>
          <a:off x="14782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141514</xdr:rowOff>
    </xdr:from>
    <xdr:to>
      <xdr:col>22</xdr:col>
      <xdr:colOff>615950</xdr:colOff>
      <xdr:row>15</xdr:row>
      <xdr:rowOff>71664</xdr:rowOff>
    </xdr:to>
    <xdr:sp macro="" textlink="">
      <xdr:nvSpPr>
        <xdr:cNvPr id="131" name="フローチャート : 判断 130"/>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56441</xdr:rowOff>
    </xdr:from>
    <xdr:ext cx="736600" cy="259045"/>
    <xdr:sp macro="" textlink="">
      <xdr:nvSpPr>
        <xdr:cNvPr id="132" name="テキスト ボックス 131"/>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58964</xdr:rowOff>
    </xdr:from>
    <xdr:to>
      <xdr:col>21</xdr:col>
      <xdr:colOff>361950</xdr:colOff>
      <xdr:row>13</xdr:row>
      <xdr:rowOff>124279</xdr:rowOff>
    </xdr:to>
    <xdr:cxnSp macro="">
      <xdr:nvCxnSpPr>
        <xdr:cNvPr id="133" name="直線コネクタ 132"/>
        <xdr:cNvCxnSpPr/>
      </xdr:nvCxnSpPr>
      <xdr:spPr>
        <a:xfrm>
          <a:off x="13893800" y="2287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76200</xdr:rowOff>
    </xdr:from>
    <xdr:to>
      <xdr:col>21</xdr:col>
      <xdr:colOff>412750</xdr:colOff>
      <xdr:row>15</xdr:row>
      <xdr:rowOff>6350</xdr:rowOff>
    </xdr:to>
    <xdr:sp macro="" textlink="">
      <xdr:nvSpPr>
        <xdr:cNvPr id="134" name="フローチャート : 判断 133"/>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165100</xdr:rowOff>
    </xdr:from>
    <xdr:to>
      <xdr:col>20</xdr:col>
      <xdr:colOff>158750</xdr:colOff>
      <xdr:row>13</xdr:row>
      <xdr:rowOff>58964</xdr:rowOff>
    </xdr:to>
    <xdr:cxnSp macro="">
      <xdr:nvCxnSpPr>
        <xdr:cNvPr id="136" name="直線コネクタ 135"/>
        <xdr:cNvCxnSpPr/>
      </xdr:nvCxnSpPr>
      <xdr:spPr>
        <a:xfrm>
          <a:off x="13004800" y="222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7" name="フローチャート : 判断 136"/>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119034</xdr:rowOff>
    </xdr:from>
    <xdr:ext cx="762000" cy="259045"/>
    <xdr:sp macro="" textlink="">
      <xdr:nvSpPr>
        <xdr:cNvPr id="138" name="テキスト ボックス 137"/>
        <xdr:cNvSpPr txBox="1"/>
      </xdr:nvSpPr>
      <xdr:spPr>
        <a:xfrm>
          <a:off x="13512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39" name="フローチャート : 判断 138"/>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53720</xdr:rowOff>
    </xdr:from>
    <xdr:ext cx="762000" cy="259045"/>
    <xdr:sp macro="" textlink="">
      <xdr:nvSpPr>
        <xdr:cNvPr id="140" name="テキスト ボックス 139"/>
        <xdr:cNvSpPr txBox="1"/>
      </xdr:nvSpPr>
      <xdr:spPr>
        <a:xfrm>
          <a:off x="12623800" y="245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62593</xdr:rowOff>
    </xdr:from>
    <xdr:to>
      <xdr:col>24</xdr:col>
      <xdr:colOff>82550</xdr:colOff>
      <xdr:row>13</xdr:row>
      <xdr:rowOff>164193</xdr:rowOff>
    </xdr:to>
    <xdr:sp macro="" textlink="">
      <xdr:nvSpPr>
        <xdr:cNvPr id="146" name="円/楕円 145"/>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79120</xdr:rowOff>
    </xdr:from>
    <xdr:ext cx="762000" cy="259045"/>
    <xdr:sp macro="" textlink="">
      <xdr:nvSpPr>
        <xdr:cNvPr id="147" name="物件費該当値テキスト"/>
        <xdr:cNvSpPr txBox="1"/>
      </xdr:nvSpPr>
      <xdr:spPr>
        <a:xfrm>
          <a:off x="165989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84364</xdr:rowOff>
    </xdr:from>
    <xdr:to>
      <xdr:col>22</xdr:col>
      <xdr:colOff>615950</xdr:colOff>
      <xdr:row>14</xdr:row>
      <xdr:rowOff>14514</xdr:rowOff>
    </xdr:to>
    <xdr:sp macro="" textlink="">
      <xdr:nvSpPr>
        <xdr:cNvPr id="148" name="円/楕円 147"/>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24691</xdr:rowOff>
    </xdr:from>
    <xdr:ext cx="736600" cy="259045"/>
    <xdr:sp macro="" textlink="">
      <xdr:nvSpPr>
        <xdr:cNvPr id="149" name="テキスト ボックス 148"/>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50" name="円/楕円 149"/>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1" name="テキスト ボックス 150"/>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8164</xdr:rowOff>
    </xdr:from>
    <xdr:to>
      <xdr:col>20</xdr:col>
      <xdr:colOff>209550</xdr:colOff>
      <xdr:row>13</xdr:row>
      <xdr:rowOff>109764</xdr:rowOff>
    </xdr:to>
    <xdr:sp macro="" textlink="">
      <xdr:nvSpPr>
        <xdr:cNvPr id="152" name="円/楕円 151"/>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119941</xdr:rowOff>
    </xdr:from>
    <xdr:ext cx="762000" cy="259045"/>
    <xdr:sp macro="" textlink="">
      <xdr:nvSpPr>
        <xdr:cNvPr id="153" name="テキスト ボックス 152"/>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114300</xdr:rowOff>
    </xdr:from>
    <xdr:to>
      <xdr:col>19</xdr:col>
      <xdr:colOff>6350</xdr:colOff>
      <xdr:row>13</xdr:row>
      <xdr:rowOff>44450</xdr:rowOff>
    </xdr:to>
    <xdr:sp macro="" textlink="">
      <xdr:nvSpPr>
        <xdr:cNvPr id="154" name="円/楕円 153"/>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54627</xdr:rowOff>
    </xdr:from>
    <xdr:ext cx="762000" cy="259045"/>
    <xdr:sp macro="" textlink="">
      <xdr:nvSpPr>
        <xdr:cNvPr id="155" name="テキスト ボックス 154"/>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年々上昇傾向にあり、要因として生活保護費や障害福祉サービス費が膨らんでいること、乳幼児及びこども医療費の無料化拡充などが挙げられる。資格審査等の適正化や、就労準備支援・就労支援事業に取り組むことで財政を圧迫する上昇傾向に歯止めをかけるよう努める。</a:t>
          </a:r>
        </a:p>
        <a:p>
          <a:r>
            <a:rPr kumimoji="1" lang="ja-JP" altLang="en-US" sz="1300">
              <a:latin typeface="ＭＳ Ｐゴシック"/>
            </a:rPr>
            <a:t>　今後においても、少子高齢化社会に対応するよう事業の見直しを行うなど、限られた財源の有効活用に努める。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20865</xdr:rowOff>
    </xdr:to>
    <xdr:cxnSp macro="">
      <xdr:nvCxnSpPr>
        <xdr:cNvPr id="190" name="直線コネクタ 189"/>
        <xdr:cNvCxnSpPr/>
      </xdr:nvCxnSpPr>
      <xdr:spPr>
        <a:xfrm>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170543</xdr:rowOff>
    </xdr:to>
    <xdr:cxnSp macro="">
      <xdr:nvCxnSpPr>
        <xdr:cNvPr id="193" name="直線コネクタ 192"/>
        <xdr:cNvCxnSpPr/>
      </xdr:nvCxnSpPr>
      <xdr:spPr>
        <a:xfrm flipV="1">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24493</xdr:rowOff>
    </xdr:from>
    <xdr:to>
      <xdr:col>5</xdr:col>
      <xdr:colOff>600075</xdr:colOff>
      <xdr:row>55</xdr:row>
      <xdr:rowOff>126093</xdr:rowOff>
    </xdr:to>
    <xdr:sp macro="" textlink="">
      <xdr:nvSpPr>
        <xdr:cNvPr id="194" name="フローチャート : 判断 193"/>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110870</xdr:rowOff>
    </xdr:from>
    <xdr:ext cx="736600" cy="259045"/>
    <xdr:sp macro="" textlink="">
      <xdr:nvSpPr>
        <xdr:cNvPr id="195" name="テキスト ボックス 194"/>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170543</xdr:rowOff>
    </xdr:to>
    <xdr:cxnSp macro="">
      <xdr:nvCxnSpPr>
        <xdr:cNvPr id="196" name="直線コネクタ 195"/>
        <xdr:cNvCxnSpPr/>
      </xdr:nvCxnSpPr>
      <xdr:spPr>
        <a:xfrm>
          <a:off x="2209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137885</xdr:rowOff>
    </xdr:to>
    <xdr:cxnSp macro="">
      <xdr:nvCxnSpPr>
        <xdr:cNvPr id="199" name="直線コネクタ 198"/>
        <xdr:cNvCxnSpPr/>
      </xdr:nvCxnSpPr>
      <xdr:spPr>
        <a:xfrm>
          <a:off x="1320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0" name="フローチャート :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1" name="テキスト ボックス 200"/>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5" name="円/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理的要因等により過去の資本費整備コストが嵩んでいるために、下水道事業に対する繰出金が類似団体より高い傾向にある。このうち大半が公債費に対する繰出であるため、資本費平準化債の発行により単年度負担を抑制している状況である。</a:t>
          </a:r>
        </a:p>
        <a:p>
          <a:r>
            <a:rPr kumimoji="1" lang="ja-JP" altLang="en-US" sz="1300">
              <a:latin typeface="ＭＳ Ｐゴシック"/>
            </a:rPr>
            <a:t>　経営戦略を策定する中で、収支見通しにおける中長期的計画とあわせ、歳出の削減に努める一方、公平・公正の原則から使用料などの料金格差を是正し、受益者負担の適正化を図る。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43180</xdr:rowOff>
    </xdr:to>
    <xdr:cxnSp macro="">
      <xdr:nvCxnSpPr>
        <xdr:cNvPr id="251" name="直線コネクタ 250"/>
        <xdr:cNvCxnSpPr/>
      </xdr:nvCxnSpPr>
      <xdr:spPr>
        <a:xfrm>
          <a:off x="15671800" y="997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59</xdr:row>
      <xdr:rowOff>46990</xdr:rowOff>
    </xdr:to>
    <xdr:cxnSp macro="">
      <xdr:nvCxnSpPr>
        <xdr:cNvPr id="254" name="直線コネクタ 253"/>
        <xdr:cNvCxnSpPr/>
      </xdr:nvCxnSpPr>
      <xdr:spPr>
        <a:xfrm flipV="1">
          <a:off x="14782800" y="99720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46990</xdr:rowOff>
    </xdr:to>
    <xdr:cxnSp macro="">
      <xdr:nvCxnSpPr>
        <xdr:cNvPr id="257" name="直線コネクタ 256"/>
        <xdr:cNvCxnSpPr/>
      </xdr:nvCxnSpPr>
      <xdr:spPr>
        <a:xfrm>
          <a:off x="13893800" y="1013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16510</xdr:rowOff>
    </xdr:to>
    <xdr:cxnSp macro="">
      <xdr:nvCxnSpPr>
        <xdr:cNvPr id="260" name="直線コネクタ 259"/>
        <xdr:cNvCxnSpPr/>
      </xdr:nvCxnSpPr>
      <xdr:spPr>
        <a:xfrm>
          <a:off x="13004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137160</xdr:rowOff>
    </xdr:from>
    <xdr:to>
      <xdr:col>20</xdr:col>
      <xdr:colOff>209550</xdr:colOff>
      <xdr:row>57</xdr:row>
      <xdr:rowOff>67310</xdr:rowOff>
    </xdr:to>
    <xdr:sp macro="" textlink="">
      <xdr:nvSpPr>
        <xdr:cNvPr id="261" name="フローチャート :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0" name="円/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74" name="円/楕円 273"/>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5" name="テキスト ボックス 274"/>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6" name="円/楕円 275"/>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7" name="テキスト ボックス 276"/>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8" name="円/楕円 277"/>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9" name="テキスト ボックス 278"/>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西はりま消防組合負担金（デジタル化分）やプレミアム商品券の発行などにより、類似団体よりもやや高い数値となっている。</a:t>
          </a:r>
          <a:endParaRPr kumimoji="1" lang="en-US" altLang="ja-JP" sz="1300">
            <a:latin typeface="ＭＳ Ｐゴシック"/>
          </a:endParaRPr>
        </a:p>
        <a:p>
          <a:r>
            <a:rPr kumimoji="1" lang="ja-JP" altLang="en-US" sz="1300">
              <a:latin typeface="ＭＳ Ｐゴシック"/>
            </a:rPr>
            <a:t>　今後は、公営企業に対する補助について、水道事業経営戦略や新公立病院改革プランに基づく施策のなかで、一般会計負担を抑制するよう検討するとともに、その他の補助金についても交付前提ではなく、市民サービス、その効果も踏まえ、適切な補助事業かどうか見直し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42418</xdr:rowOff>
    </xdr:to>
    <xdr:cxnSp macro="">
      <xdr:nvCxnSpPr>
        <xdr:cNvPr id="309" name="直線コネクタ 308"/>
        <xdr:cNvCxnSpPr/>
      </xdr:nvCxnSpPr>
      <xdr:spPr>
        <a:xfrm>
          <a:off x="15671800" y="6386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37</xdr:row>
      <xdr:rowOff>42418</xdr:rowOff>
    </xdr:to>
    <xdr:cxnSp macro="">
      <xdr:nvCxnSpPr>
        <xdr:cNvPr id="312" name="直線コネクタ 311"/>
        <xdr:cNvCxnSpPr/>
      </xdr:nvCxnSpPr>
      <xdr:spPr>
        <a:xfrm>
          <a:off x="14782800" y="62809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25908</xdr:rowOff>
    </xdr:from>
    <xdr:to>
      <xdr:col>22</xdr:col>
      <xdr:colOff>615950</xdr:colOff>
      <xdr:row>36</xdr:row>
      <xdr:rowOff>127508</xdr:rowOff>
    </xdr:to>
    <xdr:sp macro="" textlink="">
      <xdr:nvSpPr>
        <xdr:cNvPr id="313" name="フローチャート : 判断 312"/>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14" name="テキスト ボックス 31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108712</xdr:rowOff>
    </xdr:to>
    <xdr:cxnSp macro="">
      <xdr:nvCxnSpPr>
        <xdr:cNvPr id="315" name="直線コネクタ 314"/>
        <xdr:cNvCxnSpPr/>
      </xdr:nvCxnSpPr>
      <xdr:spPr>
        <a:xfrm>
          <a:off x="13893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85852</xdr:rowOff>
    </xdr:to>
    <xdr:cxnSp macro="">
      <xdr:nvCxnSpPr>
        <xdr:cNvPr id="318" name="直線コネクタ 317"/>
        <xdr:cNvCxnSpPr/>
      </xdr:nvCxnSpPr>
      <xdr:spPr>
        <a:xfrm flipV="1">
          <a:off x="13004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9" name="フローチャート : 判断 318"/>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20" name="テキスト ボックス 319"/>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8" name="円/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30" name="円/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32" name="円/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33" name="テキスト ボックス 332"/>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4" name="円/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5" name="テキスト ボックス 334"/>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6" name="円/楕円 335"/>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7" name="テキスト ボックス 33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類似団体と比べ公債費の割合は大きいが、これは財政力指数が低く、広大な市域での生活基盤の整備にあたって起債への依存度が高いことが要因である。</a:t>
          </a:r>
          <a:endParaRPr kumimoji="1" lang="en-US" altLang="ja-JP" sz="1300">
            <a:latin typeface="ＭＳ Ｐゴシック"/>
          </a:endParaRPr>
        </a:p>
        <a:p>
          <a:r>
            <a:rPr kumimoji="1" lang="ja-JP" altLang="en-US" sz="1300">
              <a:latin typeface="ＭＳ Ｐゴシック"/>
            </a:rPr>
            <a:t>　今後においても引き続き、積極的に繰上償還を実施し、予算編成及び実施計画において事業の整理を行い、数値改善に向けた財政運営に努める。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153670</xdr:rowOff>
    </xdr:from>
    <xdr:to>
      <xdr:col>7</xdr:col>
      <xdr:colOff>15875</xdr:colOff>
      <xdr:row>78</xdr:row>
      <xdr:rowOff>12700</xdr:rowOff>
    </xdr:to>
    <xdr:cxnSp macro="">
      <xdr:nvCxnSpPr>
        <xdr:cNvPr id="370" name="直線コネクタ 369"/>
        <xdr:cNvCxnSpPr/>
      </xdr:nvCxnSpPr>
      <xdr:spPr>
        <a:xfrm flipV="1">
          <a:off x="3987800" y="1335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35561</xdr:rowOff>
    </xdr:to>
    <xdr:cxnSp macro="">
      <xdr:nvCxnSpPr>
        <xdr:cNvPr id="373" name="直線コネクタ 372"/>
        <xdr:cNvCxnSpPr/>
      </xdr:nvCxnSpPr>
      <xdr:spPr>
        <a:xfrm flipV="1">
          <a:off x="3098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78</xdr:row>
      <xdr:rowOff>35561</xdr:rowOff>
    </xdr:to>
    <xdr:cxnSp macro="">
      <xdr:nvCxnSpPr>
        <xdr:cNvPr id="376" name="直線コネクタ 375"/>
        <xdr:cNvCxnSpPr/>
      </xdr:nvCxnSpPr>
      <xdr:spPr>
        <a:xfrm>
          <a:off x="2209800" y="132791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7" name="フローチャート :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78</xdr:row>
      <xdr:rowOff>111761</xdr:rowOff>
    </xdr:to>
    <xdr:cxnSp macro="">
      <xdr:nvCxnSpPr>
        <xdr:cNvPr id="379" name="直線コネクタ 378"/>
        <xdr:cNvCxnSpPr/>
      </xdr:nvCxnSpPr>
      <xdr:spPr>
        <a:xfrm flipV="1">
          <a:off x="1320800" y="132791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0" name="フローチャート : 判断 37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1" name="テキスト ボックス 38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3" name="テキスト ボックス 382"/>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89" name="円/楕円 388"/>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90"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1" name="円/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92" name="テキスト ボックス 39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3" name="円/楕円 392"/>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4" name="テキスト ボックス 393"/>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5" name="円/楕円 394"/>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96" name="テキスト ボックス 395"/>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7" name="円/楕円 396"/>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398" name="テキスト ボックス 397"/>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公債費に次いで数値が高いのは人件費、補助費等、物件費の順であり、なかでも補助費等が類似団体に比べ高くなっている。</a:t>
          </a:r>
          <a:endParaRPr kumimoji="1" lang="en-US" altLang="ja-JP" sz="1300">
            <a:latin typeface="ＭＳ Ｐゴシック"/>
          </a:endParaRPr>
        </a:p>
        <a:p>
          <a:r>
            <a:rPr kumimoji="1" lang="ja-JP" altLang="en-US" sz="1300">
              <a:latin typeface="ＭＳ Ｐゴシック"/>
            </a:rPr>
            <a:t>　下水道施設の維持管理経費や起債の償還費に対する繰出金が高いことについては、公営企業経営戦略を策定する中で、収支見通しにおける中長期的計画とあわせ、歳出の削減等に努める一方、公平・公正の原則から使用料などの料金格差を是正し、受益者負担の適正化を図る。　</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31750</xdr:rowOff>
    </xdr:to>
    <xdr:cxnSp macro="">
      <xdr:nvCxnSpPr>
        <xdr:cNvPr id="431" name="直線コネクタ 430"/>
        <xdr:cNvCxnSpPr/>
      </xdr:nvCxnSpPr>
      <xdr:spPr>
        <a:xfrm flipV="1">
          <a:off x="15671800" y="13229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31750</xdr:rowOff>
    </xdr:to>
    <xdr:cxnSp macro="">
      <xdr:nvCxnSpPr>
        <xdr:cNvPr id="434" name="直線コネクタ 433"/>
        <xdr:cNvCxnSpPr/>
      </xdr:nvCxnSpPr>
      <xdr:spPr>
        <a:xfrm>
          <a:off x="14782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5" name="フローチャート : 判断 434"/>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6" name="テキスト ボックス 435"/>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130811</xdr:rowOff>
    </xdr:to>
    <xdr:cxnSp macro="">
      <xdr:nvCxnSpPr>
        <xdr:cNvPr id="437" name="直線コネクタ 436"/>
        <xdr:cNvCxnSpPr/>
      </xdr:nvCxnSpPr>
      <xdr:spPr>
        <a:xfrm flipV="1">
          <a:off x="13893800" y="132295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38" name="フローチャート : 判断 437"/>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39" name="テキスト ボックス 438"/>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130811</xdr:rowOff>
    </xdr:to>
    <xdr:cxnSp macro="">
      <xdr:nvCxnSpPr>
        <xdr:cNvPr id="440" name="直線コネクタ 439"/>
        <xdr:cNvCxnSpPr/>
      </xdr:nvCxnSpPr>
      <xdr:spPr>
        <a:xfrm>
          <a:off x="13004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1" name="フローチャート : 判断 440"/>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2" name="テキスト ボックス 441"/>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3" name="フローチャート : 判断 442"/>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44" name="テキスト ボックス 443"/>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50" name="円/楕円 449"/>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51"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152400</xdr:rowOff>
    </xdr:from>
    <xdr:to>
      <xdr:col>22</xdr:col>
      <xdr:colOff>615950</xdr:colOff>
      <xdr:row>77</xdr:row>
      <xdr:rowOff>82550</xdr:rowOff>
    </xdr:to>
    <xdr:sp macro="" textlink="">
      <xdr:nvSpPr>
        <xdr:cNvPr id="452" name="円/楕円 451"/>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92727</xdr:rowOff>
    </xdr:from>
    <xdr:ext cx="736600" cy="259045"/>
    <xdr:sp macro="" textlink="">
      <xdr:nvSpPr>
        <xdr:cNvPr id="453" name="テキスト ボックス 452"/>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54" name="円/楕円 453"/>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55" name="テキスト ボックス 454"/>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56" name="円/楕円 455"/>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7" name="テキスト ボックス 456"/>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8" name="円/楕円 457"/>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59" name="テキスト ボックス 458"/>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兵庫県宍粟市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65183</xdr:rowOff>
    </xdr:from>
    <xdr:to>
      <xdr:col>4</xdr:col>
      <xdr:colOff>1117600</xdr:colOff>
      <xdr:row>12</xdr:row>
      <xdr:rowOff>109341</xdr:rowOff>
    </xdr:to>
    <xdr:cxnSp macro="">
      <xdr:nvCxnSpPr>
        <xdr:cNvPr id="50" name="直線コネクタ 49"/>
        <xdr:cNvCxnSpPr/>
      </xdr:nvCxnSpPr>
      <xdr:spPr bwMode="auto">
        <a:xfrm flipV="1">
          <a:off x="5003800" y="2170208"/>
          <a:ext cx="647700" cy="4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109341</xdr:rowOff>
    </xdr:from>
    <xdr:to>
      <xdr:col>4</xdr:col>
      <xdr:colOff>469900</xdr:colOff>
      <xdr:row>13</xdr:row>
      <xdr:rowOff>89186</xdr:rowOff>
    </xdr:to>
    <xdr:cxnSp macro="">
      <xdr:nvCxnSpPr>
        <xdr:cNvPr id="53" name="直線コネクタ 52"/>
        <xdr:cNvCxnSpPr/>
      </xdr:nvCxnSpPr>
      <xdr:spPr bwMode="auto">
        <a:xfrm flipV="1">
          <a:off x="4305300" y="2214366"/>
          <a:ext cx="698500" cy="15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36290</xdr:rowOff>
    </xdr:from>
    <xdr:to>
      <xdr:col>4</xdr:col>
      <xdr:colOff>520700</xdr:colOff>
      <xdr:row>14</xdr:row>
      <xdr:rowOff>137890</xdr:rowOff>
    </xdr:to>
    <xdr:sp macro="" textlink="">
      <xdr:nvSpPr>
        <xdr:cNvPr id="54" name="フローチャート : 判断 53"/>
        <xdr:cNvSpPr/>
      </xdr:nvSpPr>
      <xdr:spPr bwMode="auto">
        <a:xfrm>
          <a:off x="4953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122667</xdr:rowOff>
    </xdr:from>
    <xdr:ext cx="736600" cy="259045"/>
    <xdr:sp macro="" textlink="">
      <xdr:nvSpPr>
        <xdr:cNvPr id="55" name="テキスト ボックス 54"/>
        <xdr:cNvSpPr txBox="1"/>
      </xdr:nvSpPr>
      <xdr:spPr>
        <a:xfrm>
          <a:off x="4622800" y="257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52495</xdr:rowOff>
    </xdr:from>
    <xdr:to>
      <xdr:col>3</xdr:col>
      <xdr:colOff>904875</xdr:colOff>
      <xdr:row>13</xdr:row>
      <xdr:rowOff>89186</xdr:rowOff>
    </xdr:to>
    <xdr:cxnSp macro="">
      <xdr:nvCxnSpPr>
        <xdr:cNvPr id="56" name="直線コネクタ 55"/>
        <xdr:cNvCxnSpPr/>
      </xdr:nvCxnSpPr>
      <xdr:spPr bwMode="auto">
        <a:xfrm>
          <a:off x="3606800" y="2328970"/>
          <a:ext cx="698500" cy="3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87763</xdr:rowOff>
    </xdr:from>
    <xdr:to>
      <xdr:col>3</xdr:col>
      <xdr:colOff>955675</xdr:colOff>
      <xdr:row>15</xdr:row>
      <xdr:rowOff>17913</xdr:rowOff>
    </xdr:to>
    <xdr:sp macro="" textlink="">
      <xdr:nvSpPr>
        <xdr:cNvPr id="57" name="フローチャート : 判断 56"/>
        <xdr:cNvSpPr/>
      </xdr:nvSpPr>
      <xdr:spPr bwMode="auto">
        <a:xfrm>
          <a:off x="4254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2690</xdr:rowOff>
    </xdr:from>
    <xdr:ext cx="762000" cy="259045"/>
    <xdr:sp macro="" textlink="">
      <xdr:nvSpPr>
        <xdr:cNvPr id="58" name="テキスト ボックス 57"/>
        <xdr:cNvSpPr txBox="1"/>
      </xdr:nvSpPr>
      <xdr:spPr>
        <a:xfrm>
          <a:off x="3924300" y="26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113608</xdr:rowOff>
    </xdr:from>
    <xdr:to>
      <xdr:col>3</xdr:col>
      <xdr:colOff>206375</xdr:colOff>
      <xdr:row>13</xdr:row>
      <xdr:rowOff>52495</xdr:rowOff>
    </xdr:to>
    <xdr:cxnSp macro="">
      <xdr:nvCxnSpPr>
        <xdr:cNvPr id="59" name="直線コネクタ 58"/>
        <xdr:cNvCxnSpPr/>
      </xdr:nvCxnSpPr>
      <xdr:spPr bwMode="auto">
        <a:xfrm>
          <a:off x="2908300" y="2218633"/>
          <a:ext cx="698500" cy="110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43758</xdr:rowOff>
    </xdr:from>
    <xdr:to>
      <xdr:col>3</xdr:col>
      <xdr:colOff>257175</xdr:colOff>
      <xdr:row>14</xdr:row>
      <xdr:rowOff>145358</xdr:rowOff>
    </xdr:to>
    <xdr:sp macro="" textlink="">
      <xdr:nvSpPr>
        <xdr:cNvPr id="60" name="フローチャート : 判断 59"/>
        <xdr:cNvSpPr/>
      </xdr:nvSpPr>
      <xdr:spPr bwMode="auto">
        <a:xfrm>
          <a:off x="35560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130135</xdr:rowOff>
    </xdr:from>
    <xdr:ext cx="762000" cy="259045"/>
    <xdr:sp macro="" textlink="">
      <xdr:nvSpPr>
        <xdr:cNvPr id="61" name="テキスト ボックス 60"/>
        <xdr:cNvSpPr txBox="1"/>
      </xdr:nvSpPr>
      <xdr:spPr>
        <a:xfrm>
          <a:off x="3225800" y="257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4229</xdr:rowOff>
    </xdr:from>
    <xdr:to>
      <xdr:col>2</xdr:col>
      <xdr:colOff>692150</xdr:colOff>
      <xdr:row>14</xdr:row>
      <xdr:rowOff>105829</xdr:rowOff>
    </xdr:to>
    <xdr:sp macro="" textlink="">
      <xdr:nvSpPr>
        <xdr:cNvPr id="62" name="フローチャート : 判断 61"/>
        <xdr:cNvSpPr/>
      </xdr:nvSpPr>
      <xdr:spPr bwMode="auto">
        <a:xfrm>
          <a:off x="2857500" y="2452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90606</xdr:rowOff>
    </xdr:from>
    <xdr:ext cx="762000" cy="259045"/>
    <xdr:sp macro="" textlink="">
      <xdr:nvSpPr>
        <xdr:cNvPr id="63" name="テキスト ボックス 62"/>
        <xdr:cNvSpPr txBox="1"/>
      </xdr:nvSpPr>
      <xdr:spPr>
        <a:xfrm>
          <a:off x="2527300" y="253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14383</xdr:rowOff>
    </xdr:from>
    <xdr:to>
      <xdr:col>5</xdr:col>
      <xdr:colOff>34925</xdr:colOff>
      <xdr:row>12</xdr:row>
      <xdr:rowOff>115983</xdr:rowOff>
    </xdr:to>
    <xdr:sp macro="" textlink="">
      <xdr:nvSpPr>
        <xdr:cNvPr id="69" name="円/楕円 68"/>
        <xdr:cNvSpPr/>
      </xdr:nvSpPr>
      <xdr:spPr bwMode="auto">
        <a:xfrm>
          <a:off x="5600700" y="211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94410</xdr:rowOff>
    </xdr:from>
    <xdr:ext cx="762000" cy="259045"/>
    <xdr:sp macro="" textlink="">
      <xdr:nvSpPr>
        <xdr:cNvPr id="70" name="人口1人当たり決算額の推移該当値テキスト130"/>
        <xdr:cNvSpPr txBox="1"/>
      </xdr:nvSpPr>
      <xdr:spPr>
        <a:xfrm>
          <a:off x="5740400" y="202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112,745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58541</xdr:rowOff>
    </xdr:from>
    <xdr:to>
      <xdr:col>4</xdr:col>
      <xdr:colOff>520700</xdr:colOff>
      <xdr:row>12</xdr:row>
      <xdr:rowOff>160141</xdr:rowOff>
    </xdr:to>
    <xdr:sp macro="" textlink="">
      <xdr:nvSpPr>
        <xdr:cNvPr id="71" name="円/楕円 70"/>
        <xdr:cNvSpPr/>
      </xdr:nvSpPr>
      <xdr:spPr bwMode="auto">
        <a:xfrm>
          <a:off x="4953000" y="216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170318</xdr:rowOff>
    </xdr:from>
    <xdr:ext cx="736600" cy="259045"/>
    <xdr:sp macro="" textlink="">
      <xdr:nvSpPr>
        <xdr:cNvPr id="72" name="テキスト ボックス 71"/>
        <xdr:cNvSpPr txBox="1"/>
      </xdr:nvSpPr>
      <xdr:spPr>
        <a:xfrm>
          <a:off x="4622800" y="1932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110,427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38386</xdr:rowOff>
    </xdr:from>
    <xdr:to>
      <xdr:col>3</xdr:col>
      <xdr:colOff>955675</xdr:colOff>
      <xdr:row>13</xdr:row>
      <xdr:rowOff>139986</xdr:rowOff>
    </xdr:to>
    <xdr:sp macro="" textlink="">
      <xdr:nvSpPr>
        <xdr:cNvPr id="73" name="円/楕円 72"/>
        <xdr:cNvSpPr/>
      </xdr:nvSpPr>
      <xdr:spPr bwMode="auto">
        <a:xfrm>
          <a:off x="4254500" y="231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150163</xdr:rowOff>
    </xdr:from>
    <xdr:ext cx="762000" cy="259045"/>
    <xdr:sp macro="" textlink="">
      <xdr:nvSpPr>
        <xdr:cNvPr id="74" name="テキスト ボックス 73"/>
        <xdr:cNvSpPr txBox="1"/>
      </xdr:nvSpPr>
      <xdr:spPr>
        <a:xfrm>
          <a:off x="3924300" y="208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1695</xdr:rowOff>
    </xdr:from>
    <xdr:to>
      <xdr:col>3</xdr:col>
      <xdr:colOff>257175</xdr:colOff>
      <xdr:row>13</xdr:row>
      <xdr:rowOff>103295</xdr:rowOff>
    </xdr:to>
    <xdr:sp macro="" textlink="">
      <xdr:nvSpPr>
        <xdr:cNvPr id="75" name="円/楕円 74"/>
        <xdr:cNvSpPr/>
      </xdr:nvSpPr>
      <xdr:spPr bwMode="auto">
        <a:xfrm>
          <a:off x="3556000" y="227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113472</xdr:rowOff>
    </xdr:from>
    <xdr:ext cx="762000" cy="259045"/>
    <xdr:sp macro="" textlink="">
      <xdr:nvSpPr>
        <xdr:cNvPr id="76" name="テキスト ボックス 75"/>
        <xdr:cNvSpPr txBox="1"/>
      </xdr:nvSpPr>
      <xdr:spPr>
        <a:xfrm>
          <a:off x="3225800" y="204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104,411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62808</xdr:rowOff>
    </xdr:from>
    <xdr:to>
      <xdr:col>2</xdr:col>
      <xdr:colOff>692150</xdr:colOff>
      <xdr:row>12</xdr:row>
      <xdr:rowOff>164408</xdr:rowOff>
    </xdr:to>
    <xdr:sp macro="" textlink="">
      <xdr:nvSpPr>
        <xdr:cNvPr id="77" name="円/楕円 76"/>
        <xdr:cNvSpPr/>
      </xdr:nvSpPr>
      <xdr:spPr bwMode="auto">
        <a:xfrm>
          <a:off x="2857500" y="216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3135</xdr:rowOff>
    </xdr:from>
    <xdr:ext cx="762000" cy="259045"/>
    <xdr:sp macro="" textlink="">
      <xdr:nvSpPr>
        <xdr:cNvPr id="78" name="テキスト ボックス 77"/>
        <xdr:cNvSpPr txBox="1"/>
      </xdr:nvSpPr>
      <xdr:spPr>
        <a:xfrm>
          <a:off x="2527300" y="193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141768</xdr:rowOff>
    </xdr:from>
    <xdr:to>
      <xdr:col>4</xdr:col>
      <xdr:colOff>1117600</xdr:colOff>
      <xdr:row>38</xdr:row>
      <xdr:rowOff>2070</xdr:rowOff>
    </xdr:to>
    <xdr:cxnSp macro="">
      <xdr:nvCxnSpPr>
        <xdr:cNvPr id="105" name="直線コネクタ 104"/>
        <xdr:cNvCxnSpPr/>
      </xdr:nvCxnSpPr>
      <xdr:spPr bwMode="auto">
        <a:xfrm flipV="1">
          <a:off x="5651500" y="6409218"/>
          <a:ext cx="0" cy="1060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317047</xdr:rowOff>
    </xdr:from>
    <xdr:ext cx="762000" cy="259045"/>
    <xdr:sp macro="" textlink="">
      <xdr:nvSpPr>
        <xdr:cNvPr id="106" name="人口1人当たり決算額の推移最小値テキスト445"/>
        <xdr:cNvSpPr txBox="1"/>
      </xdr:nvSpPr>
      <xdr:spPr>
        <a:xfrm>
          <a:off x="5740400" y="74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2070</xdr:rowOff>
    </xdr:from>
    <xdr:to>
      <xdr:col>5</xdr:col>
      <xdr:colOff>73025</xdr:colOff>
      <xdr:row>38</xdr:row>
      <xdr:rowOff>2070</xdr:rowOff>
    </xdr:to>
    <xdr:cxnSp macro="">
      <xdr:nvCxnSpPr>
        <xdr:cNvPr id="107" name="直線コネクタ 106"/>
        <xdr:cNvCxnSpPr/>
      </xdr:nvCxnSpPr>
      <xdr:spPr bwMode="auto">
        <a:xfrm>
          <a:off x="5562600" y="7469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228145</xdr:rowOff>
    </xdr:from>
    <xdr:ext cx="762000" cy="259045"/>
    <xdr:sp macro="" textlink="">
      <xdr:nvSpPr>
        <xdr:cNvPr id="108" name="人口1人当たり決算額の推移最大値テキスト445"/>
        <xdr:cNvSpPr txBox="1"/>
      </xdr:nvSpPr>
      <xdr:spPr>
        <a:xfrm>
          <a:off x="5740400" y="615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34</xdr:row>
      <xdr:rowOff>141768</xdr:rowOff>
    </xdr:from>
    <xdr:to>
      <xdr:col>5</xdr:col>
      <xdr:colOff>73025</xdr:colOff>
      <xdr:row>34</xdr:row>
      <xdr:rowOff>141768</xdr:rowOff>
    </xdr:to>
    <xdr:cxnSp macro="">
      <xdr:nvCxnSpPr>
        <xdr:cNvPr id="109" name="直線コネクタ 108"/>
        <xdr:cNvCxnSpPr/>
      </xdr:nvCxnSpPr>
      <xdr:spPr bwMode="auto">
        <a:xfrm>
          <a:off x="5562600" y="6409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212908</xdr:rowOff>
    </xdr:from>
    <xdr:to>
      <xdr:col>4</xdr:col>
      <xdr:colOff>1117600</xdr:colOff>
      <xdr:row>34</xdr:row>
      <xdr:rowOff>253324</xdr:rowOff>
    </xdr:to>
    <xdr:cxnSp macro="">
      <xdr:nvCxnSpPr>
        <xdr:cNvPr id="110" name="直線コネクタ 109"/>
        <xdr:cNvCxnSpPr/>
      </xdr:nvCxnSpPr>
      <xdr:spPr bwMode="auto">
        <a:xfrm flipV="1">
          <a:off x="5003800" y="6480358"/>
          <a:ext cx="647700" cy="4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273722</xdr:rowOff>
    </xdr:from>
    <xdr:ext cx="762000" cy="259045"/>
    <xdr:sp macro="" textlink="">
      <xdr:nvSpPr>
        <xdr:cNvPr id="111" name="人口1人当たり決算額の推移平均値テキスト445"/>
        <xdr:cNvSpPr txBox="1"/>
      </xdr:nvSpPr>
      <xdr:spPr>
        <a:xfrm>
          <a:off x="5740400" y="6884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301645</xdr:rowOff>
    </xdr:from>
    <xdr:to>
      <xdr:col>5</xdr:col>
      <xdr:colOff>34925</xdr:colOff>
      <xdr:row>36</xdr:row>
      <xdr:rowOff>60345</xdr:rowOff>
    </xdr:to>
    <xdr:sp macro="" textlink="">
      <xdr:nvSpPr>
        <xdr:cNvPr id="112" name="フローチャート : 判断 111"/>
        <xdr:cNvSpPr/>
      </xdr:nvSpPr>
      <xdr:spPr bwMode="auto">
        <a:xfrm>
          <a:off x="56007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199192</xdr:rowOff>
    </xdr:from>
    <xdr:to>
      <xdr:col>4</xdr:col>
      <xdr:colOff>469900</xdr:colOff>
      <xdr:row>34</xdr:row>
      <xdr:rowOff>253324</xdr:rowOff>
    </xdr:to>
    <xdr:cxnSp macro="">
      <xdr:nvCxnSpPr>
        <xdr:cNvPr id="113" name="直線コネクタ 112"/>
        <xdr:cNvCxnSpPr/>
      </xdr:nvCxnSpPr>
      <xdr:spPr bwMode="auto">
        <a:xfrm>
          <a:off x="4305300" y="6466642"/>
          <a:ext cx="698500" cy="5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274579</xdr:rowOff>
    </xdr:from>
    <xdr:to>
      <xdr:col>4</xdr:col>
      <xdr:colOff>520700</xdr:colOff>
      <xdr:row>36</xdr:row>
      <xdr:rowOff>33279</xdr:rowOff>
    </xdr:to>
    <xdr:sp macro="" textlink="">
      <xdr:nvSpPr>
        <xdr:cNvPr id="114" name="フローチャート : 判断 113"/>
        <xdr:cNvSpPr/>
      </xdr:nvSpPr>
      <xdr:spPr bwMode="auto">
        <a:xfrm>
          <a:off x="4953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18056</xdr:rowOff>
    </xdr:from>
    <xdr:ext cx="736600" cy="259045"/>
    <xdr:sp macro="" textlink="">
      <xdr:nvSpPr>
        <xdr:cNvPr id="115" name="テキスト ボックス 114"/>
        <xdr:cNvSpPr txBox="1"/>
      </xdr:nvSpPr>
      <xdr:spPr>
        <a:xfrm>
          <a:off x="4622800" y="69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199192</xdr:rowOff>
    </xdr:from>
    <xdr:to>
      <xdr:col>3</xdr:col>
      <xdr:colOff>904875</xdr:colOff>
      <xdr:row>34</xdr:row>
      <xdr:rowOff>214028</xdr:rowOff>
    </xdr:to>
    <xdr:cxnSp macro="">
      <xdr:nvCxnSpPr>
        <xdr:cNvPr id="116" name="直線コネクタ 115"/>
        <xdr:cNvCxnSpPr/>
      </xdr:nvCxnSpPr>
      <xdr:spPr bwMode="auto">
        <a:xfrm flipV="1">
          <a:off x="3606800" y="6466642"/>
          <a:ext cx="698500" cy="1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205565</xdr:rowOff>
    </xdr:from>
    <xdr:to>
      <xdr:col>3</xdr:col>
      <xdr:colOff>955675</xdr:colOff>
      <xdr:row>35</xdr:row>
      <xdr:rowOff>307165</xdr:rowOff>
    </xdr:to>
    <xdr:sp macro="" textlink="">
      <xdr:nvSpPr>
        <xdr:cNvPr id="117" name="フローチャート : 判断 116"/>
        <xdr:cNvSpPr/>
      </xdr:nvSpPr>
      <xdr:spPr bwMode="auto">
        <a:xfrm>
          <a:off x="4254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291942</xdr:rowOff>
    </xdr:from>
    <xdr:ext cx="762000" cy="259045"/>
    <xdr:sp macro="" textlink="">
      <xdr:nvSpPr>
        <xdr:cNvPr id="118" name="テキスト ボックス 117"/>
        <xdr:cNvSpPr txBox="1"/>
      </xdr:nvSpPr>
      <xdr:spPr>
        <a:xfrm>
          <a:off x="3924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330317</xdr:rowOff>
    </xdr:from>
    <xdr:to>
      <xdr:col>3</xdr:col>
      <xdr:colOff>206375</xdr:colOff>
      <xdr:row>34</xdr:row>
      <xdr:rowOff>214028</xdr:rowOff>
    </xdr:to>
    <xdr:cxnSp macro="">
      <xdr:nvCxnSpPr>
        <xdr:cNvPr id="119" name="直線コネクタ 118"/>
        <xdr:cNvCxnSpPr/>
      </xdr:nvCxnSpPr>
      <xdr:spPr bwMode="auto">
        <a:xfrm>
          <a:off x="2908300" y="6254867"/>
          <a:ext cx="698500" cy="22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141877</xdr:rowOff>
    </xdr:from>
    <xdr:to>
      <xdr:col>3</xdr:col>
      <xdr:colOff>257175</xdr:colOff>
      <xdr:row>35</xdr:row>
      <xdr:rowOff>243477</xdr:rowOff>
    </xdr:to>
    <xdr:sp macro="" textlink="">
      <xdr:nvSpPr>
        <xdr:cNvPr id="120" name="フローチャート : 判断 119"/>
        <xdr:cNvSpPr/>
      </xdr:nvSpPr>
      <xdr:spPr bwMode="auto">
        <a:xfrm>
          <a:off x="35560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228254</xdr:rowOff>
    </xdr:from>
    <xdr:ext cx="762000" cy="259045"/>
    <xdr:sp macro="" textlink="">
      <xdr:nvSpPr>
        <xdr:cNvPr id="121" name="テキスト ボックス 120"/>
        <xdr:cNvSpPr txBox="1"/>
      </xdr:nvSpPr>
      <xdr:spPr>
        <a:xfrm>
          <a:off x="32258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73480</xdr:rowOff>
    </xdr:from>
    <xdr:to>
      <xdr:col>2</xdr:col>
      <xdr:colOff>692150</xdr:colOff>
      <xdr:row>35</xdr:row>
      <xdr:rowOff>175080</xdr:rowOff>
    </xdr:to>
    <xdr:sp macro="" textlink="">
      <xdr:nvSpPr>
        <xdr:cNvPr id="122" name="フローチャート : 判断 121"/>
        <xdr:cNvSpPr/>
      </xdr:nvSpPr>
      <xdr:spPr bwMode="auto">
        <a:xfrm>
          <a:off x="28575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159857</xdr:rowOff>
    </xdr:from>
    <xdr:ext cx="762000" cy="259045"/>
    <xdr:sp macro="" textlink="">
      <xdr:nvSpPr>
        <xdr:cNvPr id="123" name="テキスト ボックス 122"/>
        <xdr:cNvSpPr txBox="1"/>
      </xdr:nvSpPr>
      <xdr:spPr>
        <a:xfrm>
          <a:off x="25273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162108</xdr:rowOff>
    </xdr:from>
    <xdr:to>
      <xdr:col>5</xdr:col>
      <xdr:colOff>34925</xdr:colOff>
      <xdr:row>34</xdr:row>
      <xdr:rowOff>263708</xdr:rowOff>
    </xdr:to>
    <xdr:sp macro="" textlink="">
      <xdr:nvSpPr>
        <xdr:cNvPr id="129" name="円/楕円 128"/>
        <xdr:cNvSpPr/>
      </xdr:nvSpPr>
      <xdr:spPr bwMode="auto">
        <a:xfrm>
          <a:off x="5600700" y="642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70685</xdr:rowOff>
    </xdr:from>
    <xdr:ext cx="762000" cy="259045"/>
    <xdr:sp macro="" textlink="">
      <xdr:nvSpPr>
        <xdr:cNvPr id="130" name="人口1人当たり決算額の推移該当値テキスト445"/>
        <xdr:cNvSpPr txBox="1"/>
      </xdr:nvSpPr>
      <xdr:spPr>
        <a:xfrm>
          <a:off x="5740400" y="63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43,742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202524</xdr:rowOff>
    </xdr:from>
    <xdr:to>
      <xdr:col>4</xdr:col>
      <xdr:colOff>520700</xdr:colOff>
      <xdr:row>34</xdr:row>
      <xdr:rowOff>304124</xdr:rowOff>
    </xdr:to>
    <xdr:sp macro="" textlink="">
      <xdr:nvSpPr>
        <xdr:cNvPr id="131" name="円/楕円 130"/>
        <xdr:cNvSpPr/>
      </xdr:nvSpPr>
      <xdr:spPr bwMode="auto">
        <a:xfrm>
          <a:off x="4953000" y="646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314301</xdr:rowOff>
    </xdr:from>
    <xdr:ext cx="736600" cy="259045"/>
    <xdr:sp macro="" textlink="">
      <xdr:nvSpPr>
        <xdr:cNvPr id="132" name="テキスト ボックス 131"/>
        <xdr:cNvSpPr txBox="1"/>
      </xdr:nvSpPr>
      <xdr:spPr>
        <a:xfrm>
          <a:off x="4622800" y="6238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41,974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148392</xdr:rowOff>
    </xdr:from>
    <xdr:to>
      <xdr:col>3</xdr:col>
      <xdr:colOff>955675</xdr:colOff>
      <xdr:row>34</xdr:row>
      <xdr:rowOff>249992</xdr:rowOff>
    </xdr:to>
    <xdr:sp macro="" textlink="">
      <xdr:nvSpPr>
        <xdr:cNvPr id="133" name="円/楕円 132"/>
        <xdr:cNvSpPr/>
      </xdr:nvSpPr>
      <xdr:spPr bwMode="auto">
        <a:xfrm>
          <a:off x="4254500" y="641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260169</xdr:rowOff>
    </xdr:from>
    <xdr:ext cx="762000" cy="259045"/>
    <xdr:sp macro="" textlink="">
      <xdr:nvSpPr>
        <xdr:cNvPr id="134" name="テキスト ボックス 133"/>
        <xdr:cNvSpPr txBox="1"/>
      </xdr:nvSpPr>
      <xdr:spPr>
        <a:xfrm>
          <a:off x="3924300" y="618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163228</xdr:rowOff>
    </xdr:from>
    <xdr:to>
      <xdr:col>3</xdr:col>
      <xdr:colOff>257175</xdr:colOff>
      <xdr:row>34</xdr:row>
      <xdr:rowOff>264828</xdr:rowOff>
    </xdr:to>
    <xdr:sp macro="" textlink="">
      <xdr:nvSpPr>
        <xdr:cNvPr id="135" name="円/楕円 134"/>
        <xdr:cNvSpPr/>
      </xdr:nvSpPr>
      <xdr:spPr bwMode="auto">
        <a:xfrm>
          <a:off x="3556000" y="643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275005</xdr:rowOff>
    </xdr:from>
    <xdr:ext cx="762000" cy="259045"/>
    <xdr:sp macro="" textlink="">
      <xdr:nvSpPr>
        <xdr:cNvPr id="136" name="テキスト ボックス 135"/>
        <xdr:cNvSpPr txBox="1"/>
      </xdr:nvSpPr>
      <xdr:spPr>
        <a:xfrm>
          <a:off x="3225800" y="619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279517</xdr:rowOff>
    </xdr:from>
    <xdr:to>
      <xdr:col>2</xdr:col>
      <xdr:colOff>692150</xdr:colOff>
      <xdr:row>34</xdr:row>
      <xdr:rowOff>38217</xdr:rowOff>
    </xdr:to>
    <xdr:sp macro="" textlink="">
      <xdr:nvSpPr>
        <xdr:cNvPr id="137" name="円/楕円 136"/>
        <xdr:cNvSpPr/>
      </xdr:nvSpPr>
      <xdr:spPr bwMode="auto">
        <a:xfrm>
          <a:off x="2857500" y="620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48394</xdr:rowOff>
    </xdr:from>
    <xdr:ext cx="762000" cy="259045"/>
    <xdr:sp macro="" textlink="">
      <xdr:nvSpPr>
        <xdr:cNvPr id="138" name="テキスト ボックス 137"/>
        <xdr:cNvSpPr txBox="1"/>
      </xdr:nvSpPr>
      <xdr:spPr>
        <a:xfrm>
          <a:off x="2527300" y="59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42564</xdr:rowOff>
    </xdr:from>
    <xdr:to>
      <xdr:col>6</xdr:col>
      <xdr:colOff>511175</xdr:colOff>
      <xdr:row>34</xdr:row>
      <xdr:rowOff>50413</xdr:rowOff>
    </xdr:to>
    <xdr:cxnSp macro="">
      <xdr:nvCxnSpPr>
        <xdr:cNvPr id="61" name="直線コネクタ 60"/>
        <xdr:cNvCxnSpPr/>
      </xdr:nvCxnSpPr>
      <xdr:spPr>
        <a:xfrm flipV="1">
          <a:off x="3797300" y="5871864"/>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50413</xdr:rowOff>
    </xdr:from>
    <xdr:to>
      <xdr:col>5</xdr:col>
      <xdr:colOff>358775</xdr:colOff>
      <xdr:row>34</xdr:row>
      <xdr:rowOff>122727</xdr:rowOff>
    </xdr:to>
    <xdr:cxnSp macro="">
      <xdr:nvCxnSpPr>
        <xdr:cNvPr id="64" name="直線コネクタ 63"/>
        <xdr:cNvCxnSpPr/>
      </xdr:nvCxnSpPr>
      <xdr:spPr>
        <a:xfrm flipV="1">
          <a:off x="2908300" y="5879713"/>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73184</xdr:rowOff>
    </xdr:from>
    <xdr:to>
      <xdr:col>5</xdr:col>
      <xdr:colOff>409575</xdr:colOff>
      <xdr:row>35</xdr:row>
      <xdr:rowOff>3334</xdr:rowOff>
    </xdr:to>
    <xdr:sp macro="" textlink="">
      <xdr:nvSpPr>
        <xdr:cNvPr id="65" name="フローチャート : 判断 64"/>
        <xdr:cNvSpPr/>
      </xdr:nvSpPr>
      <xdr:spPr>
        <a:xfrm>
          <a:off x="3746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165911</xdr:rowOff>
    </xdr:from>
    <xdr:ext cx="534377" cy="259045"/>
    <xdr:sp macro="" textlink="">
      <xdr:nvSpPr>
        <xdr:cNvPr id="66" name="テキスト ボックス 65"/>
        <xdr:cNvSpPr txBox="1"/>
      </xdr:nvSpPr>
      <xdr:spPr>
        <a:xfrm>
          <a:off x="3530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140595</xdr:rowOff>
    </xdr:from>
    <xdr:to>
      <xdr:col>4</xdr:col>
      <xdr:colOff>155575</xdr:colOff>
      <xdr:row>34</xdr:row>
      <xdr:rowOff>122727</xdr:rowOff>
    </xdr:to>
    <xdr:cxnSp macro="">
      <xdr:nvCxnSpPr>
        <xdr:cNvPr id="67" name="直線コネクタ 66"/>
        <xdr:cNvCxnSpPr/>
      </xdr:nvCxnSpPr>
      <xdr:spPr>
        <a:xfrm>
          <a:off x="2019300" y="5626995"/>
          <a:ext cx="889000" cy="3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93681</xdr:rowOff>
    </xdr:from>
    <xdr:to>
      <xdr:col>4</xdr:col>
      <xdr:colOff>206375</xdr:colOff>
      <xdr:row>35</xdr:row>
      <xdr:rowOff>23831</xdr:rowOff>
    </xdr:to>
    <xdr:sp macro="" textlink="">
      <xdr:nvSpPr>
        <xdr:cNvPr id="68" name="フローチャート : 判断 67"/>
        <xdr:cNvSpPr/>
      </xdr:nvSpPr>
      <xdr:spPr>
        <a:xfrm>
          <a:off x="2857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14958</xdr:rowOff>
    </xdr:from>
    <xdr:ext cx="534377" cy="259045"/>
    <xdr:sp macro="" textlink="">
      <xdr:nvSpPr>
        <xdr:cNvPr id="69" name="テキスト ボックス 68"/>
        <xdr:cNvSpPr txBox="1"/>
      </xdr:nvSpPr>
      <xdr:spPr>
        <a:xfrm>
          <a:off x="2641111" y="60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82721</xdr:rowOff>
    </xdr:from>
    <xdr:to>
      <xdr:col>2</xdr:col>
      <xdr:colOff>638175</xdr:colOff>
      <xdr:row>32</xdr:row>
      <xdr:rowOff>140595</xdr:rowOff>
    </xdr:to>
    <xdr:cxnSp macro="">
      <xdr:nvCxnSpPr>
        <xdr:cNvPr id="70" name="直線コネクタ 69"/>
        <xdr:cNvCxnSpPr/>
      </xdr:nvCxnSpPr>
      <xdr:spPr>
        <a:xfrm>
          <a:off x="1130300" y="5569121"/>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47257</xdr:rowOff>
    </xdr:from>
    <xdr:to>
      <xdr:col>3</xdr:col>
      <xdr:colOff>3175</xdr:colOff>
      <xdr:row>34</xdr:row>
      <xdr:rowOff>148857</xdr:rowOff>
    </xdr:to>
    <xdr:sp macro="" textlink="">
      <xdr:nvSpPr>
        <xdr:cNvPr id="71" name="フローチャート : 判断 70"/>
        <xdr:cNvSpPr/>
      </xdr:nvSpPr>
      <xdr:spPr>
        <a:xfrm>
          <a:off x="1968500" y="58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139984</xdr:rowOff>
    </xdr:from>
    <xdr:ext cx="534377" cy="259045"/>
    <xdr:sp macro="" textlink="">
      <xdr:nvSpPr>
        <xdr:cNvPr id="72" name="テキスト ボックス 71"/>
        <xdr:cNvSpPr txBox="1"/>
      </xdr:nvSpPr>
      <xdr:spPr>
        <a:xfrm>
          <a:off x="1752111" y="59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2203</xdr:rowOff>
    </xdr:from>
    <xdr:to>
      <xdr:col>1</xdr:col>
      <xdr:colOff>485775</xdr:colOff>
      <xdr:row>34</xdr:row>
      <xdr:rowOff>103803</xdr:rowOff>
    </xdr:to>
    <xdr:sp macro="" textlink="">
      <xdr:nvSpPr>
        <xdr:cNvPr id="73" name="フローチャート : 判断 72"/>
        <xdr:cNvSpPr/>
      </xdr:nvSpPr>
      <xdr:spPr>
        <a:xfrm>
          <a:off x="1079500" y="58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94930</xdr:rowOff>
    </xdr:from>
    <xdr:ext cx="534377" cy="259045"/>
    <xdr:sp macro="" textlink="">
      <xdr:nvSpPr>
        <xdr:cNvPr id="74" name="テキスト ボックス 73"/>
        <xdr:cNvSpPr txBox="1"/>
      </xdr:nvSpPr>
      <xdr:spPr>
        <a:xfrm>
          <a:off x="863111" y="59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163214</xdr:rowOff>
    </xdr:from>
    <xdr:to>
      <xdr:col>6</xdr:col>
      <xdr:colOff>561975</xdr:colOff>
      <xdr:row>34</xdr:row>
      <xdr:rowOff>93364</xdr:rowOff>
    </xdr:to>
    <xdr:sp macro="" textlink="">
      <xdr:nvSpPr>
        <xdr:cNvPr id="80" name="円/楕円 79"/>
        <xdr:cNvSpPr/>
      </xdr:nvSpPr>
      <xdr:spPr>
        <a:xfrm>
          <a:off x="4584700" y="5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14641</xdr:rowOff>
    </xdr:from>
    <xdr:ext cx="534377" cy="259045"/>
    <xdr:sp macro="" textlink="">
      <xdr:nvSpPr>
        <xdr:cNvPr id="81" name="人件費該当値テキスト"/>
        <xdr:cNvSpPr txBox="1"/>
      </xdr:nvSpPr>
      <xdr:spPr>
        <a:xfrm>
          <a:off x="4686300" y="56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85,099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171063</xdr:rowOff>
    </xdr:from>
    <xdr:to>
      <xdr:col>5</xdr:col>
      <xdr:colOff>409575</xdr:colOff>
      <xdr:row>34</xdr:row>
      <xdr:rowOff>101213</xdr:rowOff>
    </xdr:to>
    <xdr:sp macro="" textlink="">
      <xdr:nvSpPr>
        <xdr:cNvPr id="82" name="円/楕円 81"/>
        <xdr:cNvSpPr/>
      </xdr:nvSpPr>
      <xdr:spPr>
        <a:xfrm>
          <a:off x="3746500" y="58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117740</xdr:rowOff>
    </xdr:from>
    <xdr:ext cx="534377" cy="259045"/>
    <xdr:sp macro="" textlink="">
      <xdr:nvSpPr>
        <xdr:cNvPr id="83" name="テキスト ボックス 82"/>
        <xdr:cNvSpPr txBox="1"/>
      </xdr:nvSpPr>
      <xdr:spPr>
        <a:xfrm>
          <a:off x="3530111" y="56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71927</xdr:rowOff>
    </xdr:from>
    <xdr:to>
      <xdr:col>4</xdr:col>
      <xdr:colOff>206375</xdr:colOff>
      <xdr:row>35</xdr:row>
      <xdr:rowOff>2077</xdr:rowOff>
    </xdr:to>
    <xdr:sp macro="" textlink="">
      <xdr:nvSpPr>
        <xdr:cNvPr id="84" name="円/楕円 83"/>
        <xdr:cNvSpPr/>
      </xdr:nvSpPr>
      <xdr:spPr>
        <a:xfrm>
          <a:off x="2857500" y="59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18604</xdr:rowOff>
    </xdr:from>
    <xdr:ext cx="534377" cy="259045"/>
    <xdr:sp macro="" textlink="">
      <xdr:nvSpPr>
        <xdr:cNvPr id="85" name="テキスト ボックス 84"/>
        <xdr:cNvSpPr txBox="1"/>
      </xdr:nvSpPr>
      <xdr:spPr>
        <a:xfrm>
          <a:off x="2641111" y="56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89795</xdr:rowOff>
    </xdr:from>
    <xdr:to>
      <xdr:col>3</xdr:col>
      <xdr:colOff>3175</xdr:colOff>
      <xdr:row>33</xdr:row>
      <xdr:rowOff>19945</xdr:rowOff>
    </xdr:to>
    <xdr:sp macro="" textlink="">
      <xdr:nvSpPr>
        <xdr:cNvPr id="86" name="円/楕円 85"/>
        <xdr:cNvSpPr/>
      </xdr:nvSpPr>
      <xdr:spPr>
        <a:xfrm>
          <a:off x="1968500" y="5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36472</xdr:rowOff>
    </xdr:from>
    <xdr:ext cx="534377" cy="259045"/>
    <xdr:sp macro="" textlink="">
      <xdr:nvSpPr>
        <xdr:cNvPr id="87" name="テキスト ボックス 86"/>
        <xdr:cNvSpPr txBox="1"/>
      </xdr:nvSpPr>
      <xdr:spPr>
        <a:xfrm>
          <a:off x="1752111" y="53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31921</xdr:rowOff>
    </xdr:from>
    <xdr:to>
      <xdr:col>1</xdr:col>
      <xdr:colOff>485775</xdr:colOff>
      <xdr:row>32</xdr:row>
      <xdr:rowOff>133521</xdr:rowOff>
    </xdr:to>
    <xdr:sp macro="" textlink="">
      <xdr:nvSpPr>
        <xdr:cNvPr id="88" name="円/楕円 87"/>
        <xdr:cNvSpPr/>
      </xdr:nvSpPr>
      <xdr:spPr>
        <a:xfrm>
          <a:off x="1079500" y="5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150048</xdr:rowOff>
    </xdr:from>
    <xdr:ext cx="599010" cy="259045"/>
    <xdr:sp macro="" textlink="">
      <xdr:nvSpPr>
        <xdr:cNvPr id="89" name="テキスト ボックス 88"/>
        <xdr:cNvSpPr txBox="1"/>
      </xdr:nvSpPr>
      <xdr:spPr>
        <a:xfrm>
          <a:off x="830794" y="529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100842</xdr:rowOff>
    </xdr:from>
    <xdr:to>
      <xdr:col>6</xdr:col>
      <xdr:colOff>511175</xdr:colOff>
      <xdr:row>57</xdr:row>
      <xdr:rowOff>126441</xdr:rowOff>
    </xdr:to>
    <xdr:cxnSp macro="">
      <xdr:nvCxnSpPr>
        <xdr:cNvPr id="118" name="直線コネクタ 117"/>
        <xdr:cNvCxnSpPr/>
      </xdr:nvCxnSpPr>
      <xdr:spPr>
        <a:xfrm flipV="1">
          <a:off x="3797300" y="9873492"/>
          <a:ext cx="838200" cy="2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126441</xdr:rowOff>
    </xdr:from>
    <xdr:to>
      <xdr:col>5</xdr:col>
      <xdr:colOff>358775</xdr:colOff>
      <xdr:row>57</xdr:row>
      <xdr:rowOff>147065</xdr:rowOff>
    </xdr:to>
    <xdr:cxnSp macro="">
      <xdr:nvCxnSpPr>
        <xdr:cNvPr id="121" name="直線コネクタ 120"/>
        <xdr:cNvCxnSpPr/>
      </xdr:nvCxnSpPr>
      <xdr:spPr>
        <a:xfrm flipV="1">
          <a:off x="2908300" y="9899091"/>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67827</xdr:rowOff>
    </xdr:from>
    <xdr:to>
      <xdr:col>5</xdr:col>
      <xdr:colOff>409575</xdr:colOff>
      <xdr:row>57</xdr:row>
      <xdr:rowOff>169427</xdr:rowOff>
    </xdr:to>
    <xdr:sp macro="" textlink="">
      <xdr:nvSpPr>
        <xdr:cNvPr id="122" name="フローチャート : 判断 121"/>
        <xdr:cNvSpPr/>
      </xdr:nvSpPr>
      <xdr:spPr>
        <a:xfrm>
          <a:off x="3746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14504</xdr:rowOff>
    </xdr:from>
    <xdr:ext cx="534377" cy="259045"/>
    <xdr:sp macro="" textlink="">
      <xdr:nvSpPr>
        <xdr:cNvPr id="123" name="テキスト ボックス 122"/>
        <xdr:cNvSpPr txBox="1"/>
      </xdr:nvSpPr>
      <xdr:spPr>
        <a:xfrm>
          <a:off x="3530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147065</xdr:rowOff>
    </xdr:from>
    <xdr:to>
      <xdr:col>4</xdr:col>
      <xdr:colOff>155575</xdr:colOff>
      <xdr:row>57</xdr:row>
      <xdr:rowOff>147586</xdr:rowOff>
    </xdr:to>
    <xdr:cxnSp macro="">
      <xdr:nvCxnSpPr>
        <xdr:cNvPr id="124" name="直線コネクタ 123"/>
        <xdr:cNvCxnSpPr/>
      </xdr:nvCxnSpPr>
      <xdr:spPr>
        <a:xfrm flipV="1">
          <a:off x="2019300" y="991971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69938</xdr:rowOff>
    </xdr:from>
    <xdr:to>
      <xdr:col>4</xdr:col>
      <xdr:colOff>206375</xdr:colOff>
      <xdr:row>58</xdr:row>
      <xdr:rowOff>88</xdr:rowOff>
    </xdr:to>
    <xdr:sp macro="" textlink="">
      <xdr:nvSpPr>
        <xdr:cNvPr id="125" name="フローチャート : 判断 124"/>
        <xdr:cNvSpPr/>
      </xdr:nvSpPr>
      <xdr:spPr>
        <a:xfrm>
          <a:off x="2857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16615</xdr:rowOff>
    </xdr:from>
    <xdr:ext cx="534377" cy="259045"/>
    <xdr:sp macro="" textlink="">
      <xdr:nvSpPr>
        <xdr:cNvPr id="126" name="テキスト ボックス 125"/>
        <xdr:cNvSpPr txBox="1"/>
      </xdr:nvSpPr>
      <xdr:spPr>
        <a:xfrm>
          <a:off x="2641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147586</xdr:rowOff>
    </xdr:from>
    <xdr:to>
      <xdr:col>2</xdr:col>
      <xdr:colOff>638175</xdr:colOff>
      <xdr:row>57</xdr:row>
      <xdr:rowOff>152798</xdr:rowOff>
    </xdr:to>
    <xdr:cxnSp macro="">
      <xdr:nvCxnSpPr>
        <xdr:cNvPr id="127" name="直線コネクタ 126"/>
        <xdr:cNvCxnSpPr/>
      </xdr:nvCxnSpPr>
      <xdr:spPr>
        <a:xfrm flipV="1">
          <a:off x="1130300" y="992023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97724</xdr:rowOff>
    </xdr:from>
    <xdr:to>
      <xdr:col>3</xdr:col>
      <xdr:colOff>3175</xdr:colOff>
      <xdr:row>58</xdr:row>
      <xdr:rowOff>27874</xdr:rowOff>
    </xdr:to>
    <xdr:sp macro="" textlink="">
      <xdr:nvSpPr>
        <xdr:cNvPr id="128" name="フローチャート : 判断 127"/>
        <xdr:cNvSpPr/>
      </xdr:nvSpPr>
      <xdr:spPr>
        <a:xfrm>
          <a:off x="1968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19001</xdr:rowOff>
    </xdr:from>
    <xdr:ext cx="534377" cy="259045"/>
    <xdr:sp macro="" textlink="">
      <xdr:nvSpPr>
        <xdr:cNvPr id="129" name="テキスト ボックス 128"/>
        <xdr:cNvSpPr txBox="1"/>
      </xdr:nvSpPr>
      <xdr:spPr>
        <a:xfrm>
          <a:off x="1752111" y="99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94390</xdr:rowOff>
    </xdr:from>
    <xdr:to>
      <xdr:col>1</xdr:col>
      <xdr:colOff>485775</xdr:colOff>
      <xdr:row>58</xdr:row>
      <xdr:rowOff>24540</xdr:rowOff>
    </xdr:to>
    <xdr:sp macro="" textlink="">
      <xdr:nvSpPr>
        <xdr:cNvPr id="130" name="フローチャート : 判断 129"/>
        <xdr:cNvSpPr/>
      </xdr:nvSpPr>
      <xdr:spPr>
        <a:xfrm>
          <a:off x="1079500" y="986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41067</xdr:rowOff>
    </xdr:from>
    <xdr:ext cx="534377" cy="259045"/>
    <xdr:sp macro="" textlink="">
      <xdr:nvSpPr>
        <xdr:cNvPr id="131" name="テキスト ボックス 130"/>
        <xdr:cNvSpPr txBox="1"/>
      </xdr:nvSpPr>
      <xdr:spPr>
        <a:xfrm>
          <a:off x="863111" y="96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50042</xdr:rowOff>
    </xdr:from>
    <xdr:to>
      <xdr:col>6</xdr:col>
      <xdr:colOff>561975</xdr:colOff>
      <xdr:row>57</xdr:row>
      <xdr:rowOff>151642</xdr:rowOff>
    </xdr:to>
    <xdr:sp macro="" textlink="">
      <xdr:nvSpPr>
        <xdr:cNvPr id="137" name="円/楕円 136"/>
        <xdr:cNvSpPr/>
      </xdr:nvSpPr>
      <xdr:spPr>
        <a:xfrm>
          <a:off x="4584700" y="98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9419</xdr:rowOff>
    </xdr:from>
    <xdr:ext cx="534377" cy="259045"/>
    <xdr:sp macro="" textlink="">
      <xdr:nvSpPr>
        <xdr:cNvPr id="138" name="物件費該当値テキスト"/>
        <xdr:cNvSpPr txBox="1"/>
      </xdr:nvSpPr>
      <xdr:spPr>
        <a:xfrm>
          <a:off x="4686300" y="96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75641</xdr:rowOff>
    </xdr:from>
    <xdr:to>
      <xdr:col>5</xdr:col>
      <xdr:colOff>409575</xdr:colOff>
      <xdr:row>58</xdr:row>
      <xdr:rowOff>5791</xdr:rowOff>
    </xdr:to>
    <xdr:sp macro="" textlink="">
      <xdr:nvSpPr>
        <xdr:cNvPr id="139" name="円/楕円 138"/>
        <xdr:cNvSpPr/>
      </xdr:nvSpPr>
      <xdr:spPr>
        <a:xfrm>
          <a:off x="3746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168368</xdr:rowOff>
    </xdr:from>
    <xdr:ext cx="534377" cy="259045"/>
    <xdr:sp macro="" textlink="">
      <xdr:nvSpPr>
        <xdr:cNvPr id="140" name="テキスト ボックス 139"/>
        <xdr:cNvSpPr txBox="1"/>
      </xdr:nvSpPr>
      <xdr:spPr>
        <a:xfrm>
          <a:off x="3530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96265</xdr:rowOff>
    </xdr:from>
    <xdr:to>
      <xdr:col>4</xdr:col>
      <xdr:colOff>206375</xdr:colOff>
      <xdr:row>58</xdr:row>
      <xdr:rowOff>26415</xdr:rowOff>
    </xdr:to>
    <xdr:sp macro="" textlink="">
      <xdr:nvSpPr>
        <xdr:cNvPr id="141" name="円/楕円 140"/>
        <xdr:cNvSpPr/>
      </xdr:nvSpPr>
      <xdr:spPr>
        <a:xfrm>
          <a:off x="2857500" y="98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17542</xdr:rowOff>
    </xdr:from>
    <xdr:ext cx="534377" cy="259045"/>
    <xdr:sp macro="" textlink="">
      <xdr:nvSpPr>
        <xdr:cNvPr id="142" name="テキスト ボックス 141"/>
        <xdr:cNvSpPr txBox="1"/>
      </xdr:nvSpPr>
      <xdr:spPr>
        <a:xfrm>
          <a:off x="2641111" y="996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96786</xdr:rowOff>
    </xdr:from>
    <xdr:to>
      <xdr:col>3</xdr:col>
      <xdr:colOff>3175</xdr:colOff>
      <xdr:row>58</xdr:row>
      <xdr:rowOff>26936</xdr:rowOff>
    </xdr:to>
    <xdr:sp macro="" textlink="">
      <xdr:nvSpPr>
        <xdr:cNvPr id="143" name="円/楕円 142"/>
        <xdr:cNvSpPr/>
      </xdr:nvSpPr>
      <xdr:spPr>
        <a:xfrm>
          <a:off x="1968500" y="98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43463</xdr:rowOff>
    </xdr:from>
    <xdr:ext cx="534377" cy="259045"/>
    <xdr:sp macro="" textlink="">
      <xdr:nvSpPr>
        <xdr:cNvPr id="144" name="テキスト ボックス 143"/>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101998</xdr:rowOff>
    </xdr:from>
    <xdr:to>
      <xdr:col>1</xdr:col>
      <xdr:colOff>485775</xdr:colOff>
      <xdr:row>58</xdr:row>
      <xdr:rowOff>32148</xdr:rowOff>
    </xdr:to>
    <xdr:sp macro="" textlink="">
      <xdr:nvSpPr>
        <xdr:cNvPr id="145" name="円/楕円 144"/>
        <xdr:cNvSpPr/>
      </xdr:nvSpPr>
      <xdr:spPr>
        <a:xfrm>
          <a:off x="1079500" y="98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23275</xdr:rowOff>
    </xdr:from>
    <xdr:ext cx="534377" cy="259045"/>
    <xdr:sp macro="" textlink="">
      <xdr:nvSpPr>
        <xdr:cNvPr id="146" name="テキスト ボックス 145"/>
        <xdr:cNvSpPr txBox="1"/>
      </xdr:nvSpPr>
      <xdr:spPr>
        <a:xfrm>
          <a:off x="863111" y="996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157987</xdr:rowOff>
    </xdr:from>
    <xdr:to>
      <xdr:col>6</xdr:col>
      <xdr:colOff>511175</xdr:colOff>
      <xdr:row>78</xdr:row>
      <xdr:rowOff>13467</xdr:rowOff>
    </xdr:to>
    <xdr:cxnSp macro="">
      <xdr:nvCxnSpPr>
        <xdr:cNvPr id="173" name="直線コネクタ 172"/>
        <xdr:cNvCxnSpPr/>
      </xdr:nvCxnSpPr>
      <xdr:spPr>
        <a:xfrm flipV="1">
          <a:off x="3797300" y="13359637"/>
          <a:ext cx="8382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13467</xdr:rowOff>
    </xdr:from>
    <xdr:to>
      <xdr:col>5</xdr:col>
      <xdr:colOff>358775</xdr:colOff>
      <xdr:row>78</xdr:row>
      <xdr:rowOff>15295</xdr:rowOff>
    </xdr:to>
    <xdr:cxnSp macro="">
      <xdr:nvCxnSpPr>
        <xdr:cNvPr id="176" name="直線コネクタ 175"/>
        <xdr:cNvCxnSpPr/>
      </xdr:nvCxnSpPr>
      <xdr:spPr>
        <a:xfrm flipV="1">
          <a:off x="2908300" y="1338656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112903</xdr:rowOff>
    </xdr:from>
    <xdr:to>
      <xdr:col>5</xdr:col>
      <xdr:colOff>409575</xdr:colOff>
      <xdr:row>77</xdr:row>
      <xdr:rowOff>43053</xdr:rowOff>
    </xdr:to>
    <xdr:sp macro="" textlink="">
      <xdr:nvSpPr>
        <xdr:cNvPr id="177" name="フローチャート : 判断 176"/>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59580</xdr:rowOff>
    </xdr:from>
    <xdr:ext cx="469744" cy="259045"/>
    <xdr:sp macro="" textlink="">
      <xdr:nvSpPr>
        <xdr:cNvPr id="178" name="テキスト ボックス 177"/>
        <xdr:cNvSpPr txBox="1"/>
      </xdr:nvSpPr>
      <xdr:spPr>
        <a:xfrm>
          <a:off x="3562427"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168320</xdr:rowOff>
    </xdr:from>
    <xdr:to>
      <xdr:col>4</xdr:col>
      <xdr:colOff>155575</xdr:colOff>
      <xdr:row>78</xdr:row>
      <xdr:rowOff>15295</xdr:rowOff>
    </xdr:to>
    <xdr:cxnSp macro="">
      <xdr:nvCxnSpPr>
        <xdr:cNvPr id="179" name="直線コネクタ 178"/>
        <xdr:cNvCxnSpPr/>
      </xdr:nvCxnSpPr>
      <xdr:spPr>
        <a:xfrm>
          <a:off x="2019300" y="13369970"/>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148428</xdr:rowOff>
    </xdr:from>
    <xdr:to>
      <xdr:col>4</xdr:col>
      <xdr:colOff>206375</xdr:colOff>
      <xdr:row>77</xdr:row>
      <xdr:rowOff>78578</xdr:rowOff>
    </xdr:to>
    <xdr:sp macro="" textlink="">
      <xdr:nvSpPr>
        <xdr:cNvPr id="180" name="フローチャート : 判断 179"/>
        <xdr:cNvSpPr/>
      </xdr:nvSpPr>
      <xdr:spPr>
        <a:xfrm>
          <a:off x="2857500" y="1317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95104</xdr:rowOff>
    </xdr:from>
    <xdr:ext cx="469744" cy="259045"/>
    <xdr:sp macro="" textlink="">
      <xdr:nvSpPr>
        <xdr:cNvPr id="181" name="テキスト ボックス 180"/>
        <xdr:cNvSpPr txBox="1"/>
      </xdr:nvSpPr>
      <xdr:spPr>
        <a:xfrm>
          <a:off x="2673427" y="129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168320</xdr:rowOff>
    </xdr:from>
    <xdr:to>
      <xdr:col>2</xdr:col>
      <xdr:colOff>638175</xdr:colOff>
      <xdr:row>78</xdr:row>
      <xdr:rowOff>27595</xdr:rowOff>
    </xdr:to>
    <xdr:cxnSp macro="">
      <xdr:nvCxnSpPr>
        <xdr:cNvPr id="182" name="直線コネクタ 181"/>
        <xdr:cNvCxnSpPr/>
      </xdr:nvCxnSpPr>
      <xdr:spPr>
        <a:xfrm flipV="1">
          <a:off x="1130300" y="13369970"/>
          <a:ext cx="889000" cy="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140519</xdr:rowOff>
    </xdr:from>
    <xdr:to>
      <xdr:col>3</xdr:col>
      <xdr:colOff>3175</xdr:colOff>
      <xdr:row>77</xdr:row>
      <xdr:rowOff>70669</xdr:rowOff>
    </xdr:to>
    <xdr:sp macro="" textlink="">
      <xdr:nvSpPr>
        <xdr:cNvPr id="183" name="フローチャート : 判断 182"/>
        <xdr:cNvSpPr/>
      </xdr:nvSpPr>
      <xdr:spPr>
        <a:xfrm>
          <a:off x="1968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87195</xdr:rowOff>
    </xdr:from>
    <xdr:ext cx="469744" cy="259045"/>
    <xdr:sp macro="" textlink="">
      <xdr:nvSpPr>
        <xdr:cNvPr id="184" name="テキスト ボックス 183"/>
        <xdr:cNvSpPr txBox="1"/>
      </xdr:nvSpPr>
      <xdr:spPr>
        <a:xfrm>
          <a:off x="1784427" y="129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138415</xdr:rowOff>
    </xdr:from>
    <xdr:to>
      <xdr:col>1</xdr:col>
      <xdr:colOff>485775</xdr:colOff>
      <xdr:row>77</xdr:row>
      <xdr:rowOff>68565</xdr:rowOff>
    </xdr:to>
    <xdr:sp macro="" textlink="">
      <xdr:nvSpPr>
        <xdr:cNvPr id="185" name="フローチャート : 判断 184"/>
        <xdr:cNvSpPr/>
      </xdr:nvSpPr>
      <xdr:spPr>
        <a:xfrm>
          <a:off x="1079500" y="131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85092</xdr:rowOff>
    </xdr:from>
    <xdr:ext cx="469744" cy="259045"/>
    <xdr:sp macro="" textlink="">
      <xdr:nvSpPr>
        <xdr:cNvPr id="186" name="テキスト ボックス 185"/>
        <xdr:cNvSpPr txBox="1"/>
      </xdr:nvSpPr>
      <xdr:spPr>
        <a:xfrm>
          <a:off x="895427" y="1294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107187</xdr:rowOff>
    </xdr:from>
    <xdr:to>
      <xdr:col>6</xdr:col>
      <xdr:colOff>561975</xdr:colOff>
      <xdr:row>78</xdr:row>
      <xdr:rowOff>37337</xdr:rowOff>
    </xdr:to>
    <xdr:sp macro="" textlink="">
      <xdr:nvSpPr>
        <xdr:cNvPr id="192" name="円/楕円 191"/>
        <xdr:cNvSpPr/>
      </xdr:nvSpPr>
      <xdr:spPr>
        <a:xfrm>
          <a:off x="45847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22114</xdr:rowOff>
    </xdr:from>
    <xdr:ext cx="469744" cy="259045"/>
    <xdr:sp macro="" textlink="">
      <xdr:nvSpPr>
        <xdr:cNvPr id="193" name="維持補修費該当値テキスト"/>
        <xdr:cNvSpPr txBox="1"/>
      </xdr:nvSpPr>
      <xdr:spPr>
        <a:xfrm>
          <a:off x="4686300" y="13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134117</xdr:rowOff>
    </xdr:from>
    <xdr:to>
      <xdr:col>5</xdr:col>
      <xdr:colOff>409575</xdr:colOff>
      <xdr:row>78</xdr:row>
      <xdr:rowOff>64267</xdr:rowOff>
    </xdr:to>
    <xdr:sp macro="" textlink="">
      <xdr:nvSpPr>
        <xdr:cNvPr id="194" name="円/楕円 193"/>
        <xdr:cNvSpPr/>
      </xdr:nvSpPr>
      <xdr:spPr>
        <a:xfrm>
          <a:off x="3746500" y="133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55394</xdr:rowOff>
    </xdr:from>
    <xdr:ext cx="469744" cy="259045"/>
    <xdr:sp macro="" textlink="">
      <xdr:nvSpPr>
        <xdr:cNvPr id="195" name="テキスト ボックス 194"/>
        <xdr:cNvSpPr txBox="1"/>
      </xdr:nvSpPr>
      <xdr:spPr>
        <a:xfrm>
          <a:off x="3562427" y="1342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135945</xdr:rowOff>
    </xdr:from>
    <xdr:to>
      <xdr:col>4</xdr:col>
      <xdr:colOff>206375</xdr:colOff>
      <xdr:row>78</xdr:row>
      <xdr:rowOff>66095</xdr:rowOff>
    </xdr:to>
    <xdr:sp macro="" textlink="">
      <xdr:nvSpPr>
        <xdr:cNvPr id="196" name="円/楕円 195"/>
        <xdr:cNvSpPr/>
      </xdr:nvSpPr>
      <xdr:spPr>
        <a:xfrm>
          <a:off x="2857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57222</xdr:rowOff>
    </xdr:from>
    <xdr:ext cx="469744" cy="259045"/>
    <xdr:sp macro="" textlink="">
      <xdr:nvSpPr>
        <xdr:cNvPr id="197" name="テキスト ボックス 196"/>
        <xdr:cNvSpPr txBox="1"/>
      </xdr:nvSpPr>
      <xdr:spPr>
        <a:xfrm>
          <a:off x="2673427"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117520</xdr:rowOff>
    </xdr:from>
    <xdr:to>
      <xdr:col>3</xdr:col>
      <xdr:colOff>3175</xdr:colOff>
      <xdr:row>78</xdr:row>
      <xdr:rowOff>47670</xdr:rowOff>
    </xdr:to>
    <xdr:sp macro="" textlink="">
      <xdr:nvSpPr>
        <xdr:cNvPr id="198" name="円/楕円 197"/>
        <xdr:cNvSpPr/>
      </xdr:nvSpPr>
      <xdr:spPr>
        <a:xfrm>
          <a:off x="1968500" y="1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38797</xdr:rowOff>
    </xdr:from>
    <xdr:ext cx="469744" cy="259045"/>
    <xdr:sp macro="" textlink="">
      <xdr:nvSpPr>
        <xdr:cNvPr id="199" name="テキスト ボックス 198"/>
        <xdr:cNvSpPr txBox="1"/>
      </xdr:nvSpPr>
      <xdr:spPr>
        <a:xfrm>
          <a:off x="1784427" y="134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148245</xdr:rowOff>
    </xdr:from>
    <xdr:to>
      <xdr:col>1</xdr:col>
      <xdr:colOff>485775</xdr:colOff>
      <xdr:row>78</xdr:row>
      <xdr:rowOff>78395</xdr:rowOff>
    </xdr:to>
    <xdr:sp macro="" textlink="">
      <xdr:nvSpPr>
        <xdr:cNvPr id="200" name="円/楕円 199"/>
        <xdr:cNvSpPr/>
      </xdr:nvSpPr>
      <xdr:spPr>
        <a:xfrm>
          <a:off x="1079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69522</xdr:rowOff>
    </xdr:from>
    <xdr:ext cx="469744" cy="259045"/>
    <xdr:sp macro="" textlink="">
      <xdr:nvSpPr>
        <xdr:cNvPr id="201" name="テキスト ボックス 200"/>
        <xdr:cNvSpPr txBox="1"/>
      </xdr:nvSpPr>
      <xdr:spPr>
        <a:xfrm>
          <a:off x="895427"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140139</xdr:rowOff>
    </xdr:from>
    <xdr:to>
      <xdr:col>6</xdr:col>
      <xdr:colOff>511175</xdr:colOff>
      <xdr:row>97</xdr:row>
      <xdr:rowOff>11598</xdr:rowOff>
    </xdr:to>
    <xdr:cxnSp macro="">
      <xdr:nvCxnSpPr>
        <xdr:cNvPr id="235" name="直線コネクタ 234"/>
        <xdr:cNvCxnSpPr/>
      </xdr:nvCxnSpPr>
      <xdr:spPr>
        <a:xfrm flipV="1">
          <a:off x="3797300" y="16599339"/>
          <a:ext cx="838200" cy="4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11598</xdr:rowOff>
    </xdr:from>
    <xdr:to>
      <xdr:col>5</xdr:col>
      <xdr:colOff>358775</xdr:colOff>
      <xdr:row>97</xdr:row>
      <xdr:rowOff>69025</xdr:rowOff>
    </xdr:to>
    <xdr:cxnSp macro="">
      <xdr:nvCxnSpPr>
        <xdr:cNvPr id="238" name="直線コネクタ 237"/>
        <xdr:cNvCxnSpPr/>
      </xdr:nvCxnSpPr>
      <xdr:spPr>
        <a:xfrm flipV="1">
          <a:off x="2908300" y="16642248"/>
          <a:ext cx="889000" cy="5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162585</xdr:rowOff>
    </xdr:from>
    <xdr:to>
      <xdr:col>5</xdr:col>
      <xdr:colOff>409575</xdr:colOff>
      <xdr:row>97</xdr:row>
      <xdr:rowOff>92735</xdr:rowOff>
    </xdr:to>
    <xdr:sp macro="" textlink="">
      <xdr:nvSpPr>
        <xdr:cNvPr id="239" name="フローチャート : 判断 238"/>
        <xdr:cNvSpPr/>
      </xdr:nvSpPr>
      <xdr:spPr>
        <a:xfrm>
          <a:off x="3746500" y="166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83862</xdr:rowOff>
    </xdr:from>
    <xdr:ext cx="534377" cy="259045"/>
    <xdr:sp macro="" textlink="">
      <xdr:nvSpPr>
        <xdr:cNvPr id="240" name="テキスト ボックス 239"/>
        <xdr:cNvSpPr txBox="1"/>
      </xdr:nvSpPr>
      <xdr:spPr>
        <a:xfrm>
          <a:off x="3530111" y="167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69025</xdr:rowOff>
    </xdr:from>
    <xdr:to>
      <xdr:col>4</xdr:col>
      <xdr:colOff>155575</xdr:colOff>
      <xdr:row>97</xdr:row>
      <xdr:rowOff>90618</xdr:rowOff>
    </xdr:to>
    <xdr:cxnSp macro="">
      <xdr:nvCxnSpPr>
        <xdr:cNvPr id="241" name="直線コネクタ 240"/>
        <xdr:cNvCxnSpPr/>
      </xdr:nvCxnSpPr>
      <xdr:spPr>
        <a:xfrm flipV="1">
          <a:off x="2019300" y="16699675"/>
          <a:ext cx="889000" cy="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47180</xdr:rowOff>
    </xdr:from>
    <xdr:to>
      <xdr:col>4</xdr:col>
      <xdr:colOff>206375</xdr:colOff>
      <xdr:row>97</xdr:row>
      <xdr:rowOff>148780</xdr:rowOff>
    </xdr:to>
    <xdr:sp macro="" textlink="">
      <xdr:nvSpPr>
        <xdr:cNvPr id="242" name="フローチャート : 判断 241"/>
        <xdr:cNvSpPr/>
      </xdr:nvSpPr>
      <xdr:spPr>
        <a:xfrm>
          <a:off x="2857500" y="166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139907</xdr:rowOff>
    </xdr:from>
    <xdr:ext cx="534377" cy="259045"/>
    <xdr:sp macro="" textlink="">
      <xdr:nvSpPr>
        <xdr:cNvPr id="243" name="テキスト ボックス 242"/>
        <xdr:cNvSpPr txBox="1"/>
      </xdr:nvSpPr>
      <xdr:spPr>
        <a:xfrm>
          <a:off x="2641111" y="167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90618</xdr:rowOff>
    </xdr:from>
    <xdr:to>
      <xdr:col>2</xdr:col>
      <xdr:colOff>638175</xdr:colOff>
      <xdr:row>97</xdr:row>
      <xdr:rowOff>110144</xdr:rowOff>
    </xdr:to>
    <xdr:cxnSp macro="">
      <xdr:nvCxnSpPr>
        <xdr:cNvPr id="244" name="直線コネクタ 243"/>
        <xdr:cNvCxnSpPr/>
      </xdr:nvCxnSpPr>
      <xdr:spPr>
        <a:xfrm flipV="1">
          <a:off x="1130300" y="16721268"/>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60620</xdr:rowOff>
    </xdr:from>
    <xdr:to>
      <xdr:col>3</xdr:col>
      <xdr:colOff>3175</xdr:colOff>
      <xdr:row>97</xdr:row>
      <xdr:rowOff>162220</xdr:rowOff>
    </xdr:to>
    <xdr:sp macro="" textlink="">
      <xdr:nvSpPr>
        <xdr:cNvPr id="245" name="フローチャート : 判断 244"/>
        <xdr:cNvSpPr/>
      </xdr:nvSpPr>
      <xdr:spPr>
        <a:xfrm>
          <a:off x="1968500" y="166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153347</xdr:rowOff>
    </xdr:from>
    <xdr:ext cx="534377" cy="259045"/>
    <xdr:sp macro="" textlink="">
      <xdr:nvSpPr>
        <xdr:cNvPr id="246" name="テキスト ボックス 245"/>
        <xdr:cNvSpPr txBox="1"/>
      </xdr:nvSpPr>
      <xdr:spPr>
        <a:xfrm>
          <a:off x="1752111" y="167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63134</xdr:rowOff>
    </xdr:from>
    <xdr:to>
      <xdr:col>1</xdr:col>
      <xdr:colOff>485775</xdr:colOff>
      <xdr:row>97</xdr:row>
      <xdr:rowOff>164734</xdr:rowOff>
    </xdr:to>
    <xdr:sp macro="" textlink="">
      <xdr:nvSpPr>
        <xdr:cNvPr id="247" name="フローチャート : 判断 246"/>
        <xdr:cNvSpPr/>
      </xdr:nvSpPr>
      <xdr:spPr>
        <a:xfrm>
          <a:off x="1079500" y="1669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155861</xdr:rowOff>
    </xdr:from>
    <xdr:ext cx="534377" cy="259045"/>
    <xdr:sp macro="" textlink="">
      <xdr:nvSpPr>
        <xdr:cNvPr id="248" name="テキスト ボックス 247"/>
        <xdr:cNvSpPr txBox="1"/>
      </xdr:nvSpPr>
      <xdr:spPr>
        <a:xfrm>
          <a:off x="863111" y="167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89339</xdr:rowOff>
    </xdr:from>
    <xdr:to>
      <xdr:col>6</xdr:col>
      <xdr:colOff>561975</xdr:colOff>
      <xdr:row>97</xdr:row>
      <xdr:rowOff>19489</xdr:rowOff>
    </xdr:to>
    <xdr:sp macro="" textlink="">
      <xdr:nvSpPr>
        <xdr:cNvPr id="254" name="円/楕円 253"/>
        <xdr:cNvSpPr/>
      </xdr:nvSpPr>
      <xdr:spPr>
        <a:xfrm>
          <a:off x="4584700" y="165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112216</xdr:rowOff>
    </xdr:from>
    <xdr:ext cx="534377" cy="259045"/>
    <xdr:sp macro="" textlink="">
      <xdr:nvSpPr>
        <xdr:cNvPr id="255" name="扶助費該当値テキスト"/>
        <xdr:cNvSpPr txBox="1"/>
      </xdr:nvSpPr>
      <xdr:spPr>
        <a:xfrm>
          <a:off x="4686300" y="1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132248</xdr:rowOff>
    </xdr:from>
    <xdr:to>
      <xdr:col>5</xdr:col>
      <xdr:colOff>409575</xdr:colOff>
      <xdr:row>97</xdr:row>
      <xdr:rowOff>62398</xdr:rowOff>
    </xdr:to>
    <xdr:sp macro="" textlink="">
      <xdr:nvSpPr>
        <xdr:cNvPr id="256" name="円/楕円 255"/>
        <xdr:cNvSpPr/>
      </xdr:nvSpPr>
      <xdr:spPr>
        <a:xfrm>
          <a:off x="3746500" y="165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78925</xdr:rowOff>
    </xdr:from>
    <xdr:ext cx="534377" cy="259045"/>
    <xdr:sp macro="" textlink="">
      <xdr:nvSpPr>
        <xdr:cNvPr id="257" name="テキスト ボックス 256"/>
        <xdr:cNvSpPr txBox="1"/>
      </xdr:nvSpPr>
      <xdr:spPr>
        <a:xfrm>
          <a:off x="3530111" y="1636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18225</xdr:rowOff>
    </xdr:from>
    <xdr:to>
      <xdr:col>4</xdr:col>
      <xdr:colOff>206375</xdr:colOff>
      <xdr:row>97</xdr:row>
      <xdr:rowOff>119825</xdr:rowOff>
    </xdr:to>
    <xdr:sp macro="" textlink="">
      <xdr:nvSpPr>
        <xdr:cNvPr id="258" name="円/楕円 257"/>
        <xdr:cNvSpPr/>
      </xdr:nvSpPr>
      <xdr:spPr>
        <a:xfrm>
          <a:off x="2857500" y="166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136352</xdr:rowOff>
    </xdr:from>
    <xdr:ext cx="534377" cy="259045"/>
    <xdr:sp macro="" textlink="">
      <xdr:nvSpPr>
        <xdr:cNvPr id="259" name="テキスト ボックス 258"/>
        <xdr:cNvSpPr txBox="1"/>
      </xdr:nvSpPr>
      <xdr:spPr>
        <a:xfrm>
          <a:off x="2641111" y="164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39818</xdr:rowOff>
    </xdr:from>
    <xdr:to>
      <xdr:col>3</xdr:col>
      <xdr:colOff>3175</xdr:colOff>
      <xdr:row>97</xdr:row>
      <xdr:rowOff>141418</xdr:rowOff>
    </xdr:to>
    <xdr:sp macro="" textlink="">
      <xdr:nvSpPr>
        <xdr:cNvPr id="260" name="円/楕円 259"/>
        <xdr:cNvSpPr/>
      </xdr:nvSpPr>
      <xdr:spPr>
        <a:xfrm>
          <a:off x="1968500" y="166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157945</xdr:rowOff>
    </xdr:from>
    <xdr:ext cx="534377" cy="259045"/>
    <xdr:sp macro="" textlink="">
      <xdr:nvSpPr>
        <xdr:cNvPr id="261" name="テキスト ボックス 260"/>
        <xdr:cNvSpPr txBox="1"/>
      </xdr:nvSpPr>
      <xdr:spPr>
        <a:xfrm>
          <a:off x="1752111" y="164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59344</xdr:rowOff>
    </xdr:from>
    <xdr:to>
      <xdr:col>1</xdr:col>
      <xdr:colOff>485775</xdr:colOff>
      <xdr:row>97</xdr:row>
      <xdr:rowOff>160944</xdr:rowOff>
    </xdr:to>
    <xdr:sp macro="" textlink="">
      <xdr:nvSpPr>
        <xdr:cNvPr id="262" name="円/楕円 261"/>
        <xdr:cNvSpPr/>
      </xdr:nvSpPr>
      <xdr:spPr>
        <a:xfrm>
          <a:off x="1079500" y="166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6021</xdr:rowOff>
    </xdr:from>
    <xdr:ext cx="534377" cy="259045"/>
    <xdr:sp macro="" textlink="">
      <xdr:nvSpPr>
        <xdr:cNvPr id="263" name="テキスト ボックス 262"/>
        <xdr:cNvSpPr txBox="1"/>
      </xdr:nvSpPr>
      <xdr:spPr>
        <a:xfrm>
          <a:off x="863111" y="164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77151</xdr:rowOff>
    </xdr:from>
    <xdr:to>
      <xdr:col>15</xdr:col>
      <xdr:colOff>180975</xdr:colOff>
      <xdr:row>34</xdr:row>
      <xdr:rowOff>25901</xdr:rowOff>
    </xdr:to>
    <xdr:cxnSp macro="">
      <xdr:nvCxnSpPr>
        <xdr:cNvPr id="294" name="直線コネクタ 293"/>
        <xdr:cNvCxnSpPr/>
      </xdr:nvCxnSpPr>
      <xdr:spPr>
        <a:xfrm flipV="1">
          <a:off x="9639300" y="5735001"/>
          <a:ext cx="838200" cy="1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25901</xdr:rowOff>
    </xdr:from>
    <xdr:to>
      <xdr:col>14</xdr:col>
      <xdr:colOff>28575</xdr:colOff>
      <xdr:row>35</xdr:row>
      <xdr:rowOff>129837</xdr:rowOff>
    </xdr:to>
    <xdr:cxnSp macro="">
      <xdr:nvCxnSpPr>
        <xdr:cNvPr id="297" name="直線コネクタ 296"/>
        <xdr:cNvCxnSpPr/>
      </xdr:nvCxnSpPr>
      <xdr:spPr>
        <a:xfrm flipV="1">
          <a:off x="8750300" y="5855201"/>
          <a:ext cx="889000" cy="27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93113</xdr:rowOff>
    </xdr:from>
    <xdr:to>
      <xdr:col>14</xdr:col>
      <xdr:colOff>79375</xdr:colOff>
      <xdr:row>36</xdr:row>
      <xdr:rowOff>23263</xdr:rowOff>
    </xdr:to>
    <xdr:sp macro="" textlink="">
      <xdr:nvSpPr>
        <xdr:cNvPr id="298" name="フローチャート : 判断 297"/>
        <xdr:cNvSpPr/>
      </xdr:nvSpPr>
      <xdr:spPr>
        <a:xfrm>
          <a:off x="9588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14390</xdr:rowOff>
    </xdr:from>
    <xdr:ext cx="534377" cy="259045"/>
    <xdr:sp macro="" textlink="">
      <xdr:nvSpPr>
        <xdr:cNvPr id="299" name="テキスト ボックス 298"/>
        <xdr:cNvSpPr txBox="1"/>
      </xdr:nvSpPr>
      <xdr:spPr>
        <a:xfrm>
          <a:off x="9372111" y="61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110907</xdr:rowOff>
    </xdr:from>
    <xdr:to>
      <xdr:col>12</xdr:col>
      <xdr:colOff>511175</xdr:colOff>
      <xdr:row>35</xdr:row>
      <xdr:rowOff>129837</xdr:rowOff>
    </xdr:to>
    <xdr:cxnSp macro="">
      <xdr:nvCxnSpPr>
        <xdr:cNvPr id="300" name="直線コネクタ 299"/>
        <xdr:cNvCxnSpPr/>
      </xdr:nvCxnSpPr>
      <xdr:spPr>
        <a:xfrm>
          <a:off x="7861300" y="6111657"/>
          <a:ext cx="889000" cy="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101854</xdr:rowOff>
    </xdr:from>
    <xdr:to>
      <xdr:col>12</xdr:col>
      <xdr:colOff>561975</xdr:colOff>
      <xdr:row>36</xdr:row>
      <xdr:rowOff>32004</xdr:rowOff>
    </xdr:to>
    <xdr:sp macro="" textlink="">
      <xdr:nvSpPr>
        <xdr:cNvPr id="301" name="フローチャート : 判断 300"/>
        <xdr:cNvSpPr/>
      </xdr:nvSpPr>
      <xdr:spPr>
        <a:xfrm>
          <a:off x="8699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23131</xdr:rowOff>
    </xdr:from>
    <xdr:ext cx="534377" cy="259045"/>
    <xdr:sp macro="" textlink="">
      <xdr:nvSpPr>
        <xdr:cNvPr id="302" name="テキスト ボックス 301"/>
        <xdr:cNvSpPr txBox="1"/>
      </xdr:nvSpPr>
      <xdr:spPr>
        <a:xfrm>
          <a:off x="8483111" y="61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110907</xdr:rowOff>
    </xdr:from>
    <xdr:to>
      <xdr:col>11</xdr:col>
      <xdr:colOff>307975</xdr:colOff>
      <xdr:row>35</xdr:row>
      <xdr:rowOff>139352</xdr:rowOff>
    </xdr:to>
    <xdr:cxnSp macro="">
      <xdr:nvCxnSpPr>
        <xdr:cNvPr id="303" name="直線コネクタ 302"/>
        <xdr:cNvCxnSpPr/>
      </xdr:nvCxnSpPr>
      <xdr:spPr>
        <a:xfrm flipV="1">
          <a:off x="6972300" y="6111657"/>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134838</xdr:rowOff>
    </xdr:from>
    <xdr:to>
      <xdr:col>11</xdr:col>
      <xdr:colOff>358775</xdr:colOff>
      <xdr:row>36</xdr:row>
      <xdr:rowOff>64988</xdr:rowOff>
    </xdr:to>
    <xdr:sp macro="" textlink="">
      <xdr:nvSpPr>
        <xdr:cNvPr id="304" name="フローチャート : 判断 303"/>
        <xdr:cNvSpPr/>
      </xdr:nvSpPr>
      <xdr:spPr>
        <a:xfrm>
          <a:off x="7810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56115</xdr:rowOff>
    </xdr:from>
    <xdr:ext cx="534377" cy="259045"/>
    <xdr:sp macro="" textlink="">
      <xdr:nvSpPr>
        <xdr:cNvPr id="305" name="テキスト ボックス 304"/>
        <xdr:cNvSpPr txBox="1"/>
      </xdr:nvSpPr>
      <xdr:spPr>
        <a:xfrm>
          <a:off x="7594111" y="62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142501</xdr:rowOff>
    </xdr:from>
    <xdr:to>
      <xdr:col>10</xdr:col>
      <xdr:colOff>155575</xdr:colOff>
      <xdr:row>36</xdr:row>
      <xdr:rowOff>72651</xdr:rowOff>
    </xdr:to>
    <xdr:sp macro="" textlink="">
      <xdr:nvSpPr>
        <xdr:cNvPr id="306" name="フローチャート : 判断 305"/>
        <xdr:cNvSpPr/>
      </xdr:nvSpPr>
      <xdr:spPr>
        <a:xfrm>
          <a:off x="6921500" y="614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63778</xdr:rowOff>
    </xdr:from>
    <xdr:ext cx="534377" cy="259045"/>
    <xdr:sp macro="" textlink="">
      <xdr:nvSpPr>
        <xdr:cNvPr id="307" name="テキスト ボックス 306"/>
        <xdr:cNvSpPr txBox="1"/>
      </xdr:nvSpPr>
      <xdr:spPr>
        <a:xfrm>
          <a:off x="6705111" y="6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26351</xdr:rowOff>
    </xdr:from>
    <xdr:to>
      <xdr:col>15</xdr:col>
      <xdr:colOff>231775</xdr:colOff>
      <xdr:row>33</xdr:row>
      <xdr:rowOff>127951</xdr:rowOff>
    </xdr:to>
    <xdr:sp macro="" textlink="">
      <xdr:nvSpPr>
        <xdr:cNvPr id="313" name="円/楕円 312"/>
        <xdr:cNvSpPr/>
      </xdr:nvSpPr>
      <xdr:spPr>
        <a:xfrm>
          <a:off x="10426700" y="56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49228</xdr:rowOff>
    </xdr:from>
    <xdr:ext cx="534377" cy="259045"/>
    <xdr:sp macro="" textlink="">
      <xdr:nvSpPr>
        <xdr:cNvPr id="314" name="補助費等該当値テキスト"/>
        <xdr:cNvSpPr txBox="1"/>
      </xdr:nvSpPr>
      <xdr:spPr>
        <a:xfrm>
          <a:off x="10528300" y="55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96,496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146551</xdr:rowOff>
    </xdr:from>
    <xdr:to>
      <xdr:col>14</xdr:col>
      <xdr:colOff>79375</xdr:colOff>
      <xdr:row>34</xdr:row>
      <xdr:rowOff>76701</xdr:rowOff>
    </xdr:to>
    <xdr:sp macro="" textlink="">
      <xdr:nvSpPr>
        <xdr:cNvPr id="315" name="円/楕円 314"/>
        <xdr:cNvSpPr/>
      </xdr:nvSpPr>
      <xdr:spPr>
        <a:xfrm>
          <a:off x="9588500" y="58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93228</xdr:rowOff>
    </xdr:from>
    <xdr:ext cx="534377" cy="259045"/>
    <xdr:sp macro="" textlink="">
      <xdr:nvSpPr>
        <xdr:cNvPr id="316" name="テキスト ボックス 315"/>
        <xdr:cNvSpPr txBox="1"/>
      </xdr:nvSpPr>
      <xdr:spPr>
        <a:xfrm>
          <a:off x="9372111" y="5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79037</xdr:rowOff>
    </xdr:from>
    <xdr:to>
      <xdr:col>12</xdr:col>
      <xdr:colOff>561975</xdr:colOff>
      <xdr:row>36</xdr:row>
      <xdr:rowOff>9187</xdr:rowOff>
    </xdr:to>
    <xdr:sp macro="" textlink="">
      <xdr:nvSpPr>
        <xdr:cNvPr id="317" name="円/楕円 316"/>
        <xdr:cNvSpPr/>
      </xdr:nvSpPr>
      <xdr:spPr>
        <a:xfrm>
          <a:off x="8699500" y="6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25714</xdr:rowOff>
    </xdr:from>
    <xdr:ext cx="534377" cy="259045"/>
    <xdr:sp macro="" textlink="">
      <xdr:nvSpPr>
        <xdr:cNvPr id="318" name="テキスト ボックス 317"/>
        <xdr:cNvSpPr txBox="1"/>
      </xdr:nvSpPr>
      <xdr:spPr>
        <a:xfrm>
          <a:off x="8483111" y="58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60107</xdr:rowOff>
    </xdr:from>
    <xdr:to>
      <xdr:col>11</xdr:col>
      <xdr:colOff>358775</xdr:colOff>
      <xdr:row>35</xdr:row>
      <xdr:rowOff>161707</xdr:rowOff>
    </xdr:to>
    <xdr:sp macro="" textlink="">
      <xdr:nvSpPr>
        <xdr:cNvPr id="319" name="円/楕円 318"/>
        <xdr:cNvSpPr/>
      </xdr:nvSpPr>
      <xdr:spPr>
        <a:xfrm>
          <a:off x="7810500" y="60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6784</xdr:rowOff>
    </xdr:from>
    <xdr:ext cx="534377" cy="259045"/>
    <xdr:sp macro="" textlink="">
      <xdr:nvSpPr>
        <xdr:cNvPr id="320" name="テキスト ボックス 319"/>
        <xdr:cNvSpPr txBox="1"/>
      </xdr:nvSpPr>
      <xdr:spPr>
        <a:xfrm>
          <a:off x="7594111" y="583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88552</xdr:rowOff>
    </xdr:from>
    <xdr:to>
      <xdr:col>10</xdr:col>
      <xdr:colOff>155575</xdr:colOff>
      <xdr:row>36</xdr:row>
      <xdr:rowOff>18702</xdr:rowOff>
    </xdr:to>
    <xdr:sp macro="" textlink="">
      <xdr:nvSpPr>
        <xdr:cNvPr id="321" name="円/楕円 320"/>
        <xdr:cNvSpPr/>
      </xdr:nvSpPr>
      <xdr:spPr>
        <a:xfrm>
          <a:off x="6921500" y="60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35229</xdr:rowOff>
    </xdr:from>
    <xdr:ext cx="534377" cy="259045"/>
    <xdr:sp macro="" textlink="">
      <xdr:nvSpPr>
        <xdr:cNvPr id="322" name="テキスト ボックス 321"/>
        <xdr:cNvSpPr txBox="1"/>
      </xdr:nvSpPr>
      <xdr:spPr>
        <a:xfrm>
          <a:off x="6705111" y="586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69920</xdr:rowOff>
    </xdr:from>
    <xdr:to>
      <xdr:col>15</xdr:col>
      <xdr:colOff>180975</xdr:colOff>
      <xdr:row>58</xdr:row>
      <xdr:rowOff>91439</xdr:rowOff>
    </xdr:to>
    <xdr:cxnSp macro="">
      <xdr:nvCxnSpPr>
        <xdr:cNvPr id="351" name="直線コネクタ 350"/>
        <xdr:cNvCxnSpPr/>
      </xdr:nvCxnSpPr>
      <xdr:spPr>
        <a:xfrm flipV="1">
          <a:off x="9639300" y="10014020"/>
          <a:ext cx="838200" cy="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45271</xdr:rowOff>
    </xdr:from>
    <xdr:to>
      <xdr:col>14</xdr:col>
      <xdr:colOff>28575</xdr:colOff>
      <xdr:row>58</xdr:row>
      <xdr:rowOff>91439</xdr:rowOff>
    </xdr:to>
    <xdr:cxnSp macro="">
      <xdr:nvCxnSpPr>
        <xdr:cNvPr id="354" name="直線コネクタ 353"/>
        <xdr:cNvCxnSpPr/>
      </xdr:nvCxnSpPr>
      <xdr:spPr>
        <a:xfrm>
          <a:off x="8750300" y="9989371"/>
          <a:ext cx="889000" cy="4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5798</xdr:rowOff>
    </xdr:from>
    <xdr:to>
      <xdr:col>14</xdr:col>
      <xdr:colOff>79375</xdr:colOff>
      <xdr:row>58</xdr:row>
      <xdr:rowOff>107398</xdr:rowOff>
    </xdr:to>
    <xdr:sp macro="" textlink="">
      <xdr:nvSpPr>
        <xdr:cNvPr id="355" name="フローチャート : 判断 354"/>
        <xdr:cNvSpPr/>
      </xdr:nvSpPr>
      <xdr:spPr>
        <a:xfrm>
          <a:off x="9588500" y="99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123925</xdr:rowOff>
    </xdr:from>
    <xdr:ext cx="534377" cy="259045"/>
    <xdr:sp macro="" textlink="">
      <xdr:nvSpPr>
        <xdr:cNvPr id="356" name="テキスト ボックス 355"/>
        <xdr:cNvSpPr txBox="1"/>
      </xdr:nvSpPr>
      <xdr:spPr>
        <a:xfrm>
          <a:off x="9372111" y="97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45271</xdr:rowOff>
    </xdr:from>
    <xdr:to>
      <xdr:col>12</xdr:col>
      <xdr:colOff>511175</xdr:colOff>
      <xdr:row>58</xdr:row>
      <xdr:rowOff>124279</xdr:rowOff>
    </xdr:to>
    <xdr:cxnSp macro="">
      <xdr:nvCxnSpPr>
        <xdr:cNvPr id="357" name="直線コネクタ 356"/>
        <xdr:cNvCxnSpPr/>
      </xdr:nvCxnSpPr>
      <xdr:spPr>
        <a:xfrm flipV="1">
          <a:off x="7861300" y="9989371"/>
          <a:ext cx="889000" cy="7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4339</xdr:rowOff>
    </xdr:from>
    <xdr:to>
      <xdr:col>12</xdr:col>
      <xdr:colOff>561975</xdr:colOff>
      <xdr:row>58</xdr:row>
      <xdr:rowOff>105939</xdr:rowOff>
    </xdr:to>
    <xdr:sp macro="" textlink="">
      <xdr:nvSpPr>
        <xdr:cNvPr id="358" name="フローチャート : 判断 357"/>
        <xdr:cNvSpPr/>
      </xdr:nvSpPr>
      <xdr:spPr>
        <a:xfrm>
          <a:off x="8699500" y="99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97066</xdr:rowOff>
    </xdr:from>
    <xdr:ext cx="534377" cy="259045"/>
    <xdr:sp macro="" textlink="">
      <xdr:nvSpPr>
        <xdr:cNvPr id="359" name="テキスト ボックス 358"/>
        <xdr:cNvSpPr txBox="1"/>
      </xdr:nvSpPr>
      <xdr:spPr>
        <a:xfrm>
          <a:off x="8483111" y="100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81234</xdr:rowOff>
    </xdr:from>
    <xdr:to>
      <xdr:col>11</xdr:col>
      <xdr:colOff>307975</xdr:colOff>
      <xdr:row>58</xdr:row>
      <xdr:rowOff>124279</xdr:rowOff>
    </xdr:to>
    <xdr:cxnSp macro="">
      <xdr:nvCxnSpPr>
        <xdr:cNvPr id="360" name="直線コネクタ 359"/>
        <xdr:cNvCxnSpPr/>
      </xdr:nvCxnSpPr>
      <xdr:spPr>
        <a:xfrm>
          <a:off x="6972300" y="10025334"/>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30818</xdr:rowOff>
    </xdr:from>
    <xdr:to>
      <xdr:col>11</xdr:col>
      <xdr:colOff>358775</xdr:colOff>
      <xdr:row>58</xdr:row>
      <xdr:rowOff>132418</xdr:rowOff>
    </xdr:to>
    <xdr:sp macro="" textlink="">
      <xdr:nvSpPr>
        <xdr:cNvPr id="361" name="フローチャート : 判断 360"/>
        <xdr:cNvSpPr/>
      </xdr:nvSpPr>
      <xdr:spPr>
        <a:xfrm>
          <a:off x="7810500" y="99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148945</xdr:rowOff>
    </xdr:from>
    <xdr:ext cx="534377" cy="259045"/>
    <xdr:sp macro="" textlink="">
      <xdr:nvSpPr>
        <xdr:cNvPr id="362" name="テキスト ボックス 361"/>
        <xdr:cNvSpPr txBox="1"/>
      </xdr:nvSpPr>
      <xdr:spPr>
        <a:xfrm>
          <a:off x="7594111" y="97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37298</xdr:rowOff>
    </xdr:from>
    <xdr:to>
      <xdr:col>10</xdr:col>
      <xdr:colOff>155575</xdr:colOff>
      <xdr:row>58</xdr:row>
      <xdr:rowOff>138898</xdr:rowOff>
    </xdr:to>
    <xdr:sp macro="" textlink="">
      <xdr:nvSpPr>
        <xdr:cNvPr id="363" name="フローチャート : 判断 362"/>
        <xdr:cNvSpPr/>
      </xdr:nvSpPr>
      <xdr:spPr>
        <a:xfrm>
          <a:off x="6921500" y="99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130025</xdr:rowOff>
    </xdr:from>
    <xdr:ext cx="534377" cy="259045"/>
    <xdr:sp macro="" textlink="">
      <xdr:nvSpPr>
        <xdr:cNvPr id="364" name="テキスト ボックス 363"/>
        <xdr:cNvSpPr txBox="1"/>
      </xdr:nvSpPr>
      <xdr:spPr>
        <a:xfrm>
          <a:off x="6705111" y="100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19120</xdr:rowOff>
    </xdr:from>
    <xdr:to>
      <xdr:col>15</xdr:col>
      <xdr:colOff>231775</xdr:colOff>
      <xdr:row>58</xdr:row>
      <xdr:rowOff>120720</xdr:rowOff>
    </xdr:to>
    <xdr:sp macro="" textlink="">
      <xdr:nvSpPr>
        <xdr:cNvPr id="370" name="円/楕円 369"/>
        <xdr:cNvSpPr/>
      </xdr:nvSpPr>
      <xdr:spPr>
        <a:xfrm>
          <a:off x="10426700" y="99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40639</xdr:rowOff>
    </xdr:from>
    <xdr:to>
      <xdr:col>14</xdr:col>
      <xdr:colOff>79375</xdr:colOff>
      <xdr:row>58</xdr:row>
      <xdr:rowOff>142239</xdr:rowOff>
    </xdr:to>
    <xdr:sp macro="" textlink="">
      <xdr:nvSpPr>
        <xdr:cNvPr id="372" name="円/楕円 371"/>
        <xdr:cNvSpPr/>
      </xdr:nvSpPr>
      <xdr:spPr>
        <a:xfrm>
          <a:off x="9588500" y="99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133366</xdr:rowOff>
    </xdr:from>
    <xdr:ext cx="534377" cy="259045"/>
    <xdr:sp macro="" textlink="">
      <xdr:nvSpPr>
        <xdr:cNvPr id="373" name="テキスト ボックス 372"/>
        <xdr:cNvSpPr txBox="1"/>
      </xdr:nvSpPr>
      <xdr:spPr>
        <a:xfrm>
          <a:off x="9372111" y="100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165921</xdr:rowOff>
    </xdr:from>
    <xdr:to>
      <xdr:col>12</xdr:col>
      <xdr:colOff>561975</xdr:colOff>
      <xdr:row>58</xdr:row>
      <xdr:rowOff>96071</xdr:rowOff>
    </xdr:to>
    <xdr:sp macro="" textlink="">
      <xdr:nvSpPr>
        <xdr:cNvPr id="374" name="円/楕円 373"/>
        <xdr:cNvSpPr/>
      </xdr:nvSpPr>
      <xdr:spPr>
        <a:xfrm>
          <a:off x="8699500" y="99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112598</xdr:rowOff>
    </xdr:from>
    <xdr:ext cx="534377" cy="259045"/>
    <xdr:sp macro="" textlink="">
      <xdr:nvSpPr>
        <xdr:cNvPr id="375" name="テキスト ボックス 374"/>
        <xdr:cNvSpPr txBox="1"/>
      </xdr:nvSpPr>
      <xdr:spPr>
        <a:xfrm>
          <a:off x="8483111" y="97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73479</xdr:rowOff>
    </xdr:from>
    <xdr:to>
      <xdr:col>11</xdr:col>
      <xdr:colOff>358775</xdr:colOff>
      <xdr:row>59</xdr:row>
      <xdr:rowOff>3629</xdr:rowOff>
    </xdr:to>
    <xdr:sp macro="" textlink="">
      <xdr:nvSpPr>
        <xdr:cNvPr id="376" name="円/楕円 375"/>
        <xdr:cNvSpPr/>
      </xdr:nvSpPr>
      <xdr:spPr>
        <a:xfrm>
          <a:off x="7810500" y="100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166206</xdr:rowOff>
    </xdr:from>
    <xdr:ext cx="534377" cy="259045"/>
    <xdr:sp macro="" textlink="">
      <xdr:nvSpPr>
        <xdr:cNvPr id="377" name="テキスト ボックス 376"/>
        <xdr:cNvSpPr txBox="1"/>
      </xdr:nvSpPr>
      <xdr:spPr>
        <a:xfrm>
          <a:off x="7594111" y="1011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30434</xdr:rowOff>
    </xdr:from>
    <xdr:to>
      <xdr:col>10</xdr:col>
      <xdr:colOff>155575</xdr:colOff>
      <xdr:row>58</xdr:row>
      <xdr:rowOff>132034</xdr:rowOff>
    </xdr:to>
    <xdr:sp macro="" textlink="">
      <xdr:nvSpPr>
        <xdr:cNvPr id="378" name="円/楕円 377"/>
        <xdr:cNvSpPr/>
      </xdr:nvSpPr>
      <xdr:spPr>
        <a:xfrm>
          <a:off x="6921500" y="99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148561</xdr:rowOff>
    </xdr:from>
    <xdr:ext cx="534377" cy="259045"/>
    <xdr:sp macro="" textlink="">
      <xdr:nvSpPr>
        <xdr:cNvPr id="379" name="テキスト ボックス 378"/>
        <xdr:cNvSpPr txBox="1"/>
      </xdr:nvSpPr>
      <xdr:spPr>
        <a:xfrm>
          <a:off x="6705111" y="97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47935</xdr:rowOff>
    </xdr:from>
    <xdr:to>
      <xdr:col>15</xdr:col>
      <xdr:colOff>180975</xdr:colOff>
      <xdr:row>78</xdr:row>
      <xdr:rowOff>93621</xdr:rowOff>
    </xdr:to>
    <xdr:cxnSp macro="">
      <xdr:nvCxnSpPr>
        <xdr:cNvPr id="406" name="直線コネクタ 405"/>
        <xdr:cNvCxnSpPr/>
      </xdr:nvCxnSpPr>
      <xdr:spPr>
        <a:xfrm flipV="1">
          <a:off x="9639300" y="13421035"/>
          <a:ext cx="838200" cy="4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7010</xdr:rowOff>
    </xdr:from>
    <xdr:to>
      <xdr:col>14</xdr:col>
      <xdr:colOff>79375</xdr:colOff>
      <xdr:row>78</xdr:row>
      <xdr:rowOff>108610</xdr:rowOff>
    </xdr:to>
    <xdr:sp macro="" textlink="">
      <xdr:nvSpPr>
        <xdr:cNvPr id="409" name="フローチャート : 判断 408"/>
        <xdr:cNvSpPr/>
      </xdr:nvSpPr>
      <xdr:spPr>
        <a:xfrm>
          <a:off x="9588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125137</xdr:rowOff>
    </xdr:from>
    <xdr:ext cx="534377" cy="259045"/>
    <xdr:sp macro="" textlink="">
      <xdr:nvSpPr>
        <xdr:cNvPr id="410" name="テキスト ボックス 409"/>
        <xdr:cNvSpPr txBox="1"/>
      </xdr:nvSpPr>
      <xdr:spPr>
        <a:xfrm>
          <a:off x="9372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168585</xdr:rowOff>
    </xdr:from>
    <xdr:to>
      <xdr:col>15</xdr:col>
      <xdr:colOff>231775</xdr:colOff>
      <xdr:row>78</xdr:row>
      <xdr:rowOff>98735</xdr:rowOff>
    </xdr:to>
    <xdr:sp macro="" textlink="">
      <xdr:nvSpPr>
        <xdr:cNvPr id="416" name="円/楕円 415"/>
        <xdr:cNvSpPr/>
      </xdr:nvSpPr>
      <xdr:spPr>
        <a:xfrm>
          <a:off x="10426700" y="133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145281</xdr:rowOff>
    </xdr:from>
    <xdr:ext cx="534377" cy="259045"/>
    <xdr:sp macro="" textlink="">
      <xdr:nvSpPr>
        <xdr:cNvPr id="417" name="普通建設事業費 （ うち新規整備　）該当値テキスト"/>
        <xdr:cNvSpPr txBox="1"/>
      </xdr:nvSpPr>
      <xdr:spPr>
        <a:xfrm>
          <a:off x="10528300" y="133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42821</xdr:rowOff>
    </xdr:from>
    <xdr:to>
      <xdr:col>14</xdr:col>
      <xdr:colOff>79375</xdr:colOff>
      <xdr:row>78</xdr:row>
      <xdr:rowOff>144421</xdr:rowOff>
    </xdr:to>
    <xdr:sp macro="" textlink="">
      <xdr:nvSpPr>
        <xdr:cNvPr id="418" name="円/楕円 417"/>
        <xdr:cNvSpPr/>
      </xdr:nvSpPr>
      <xdr:spPr>
        <a:xfrm>
          <a:off x="9588500" y="134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135548</xdr:rowOff>
    </xdr:from>
    <xdr:ext cx="534377" cy="259045"/>
    <xdr:sp macro="" textlink="">
      <xdr:nvSpPr>
        <xdr:cNvPr id="419" name="テキスト ボックス 418"/>
        <xdr:cNvSpPr txBox="1"/>
      </xdr:nvSpPr>
      <xdr:spPr>
        <a:xfrm>
          <a:off x="9372111" y="135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64083</xdr:rowOff>
    </xdr:from>
    <xdr:to>
      <xdr:col>15</xdr:col>
      <xdr:colOff>180975</xdr:colOff>
      <xdr:row>97</xdr:row>
      <xdr:rowOff>20403</xdr:rowOff>
    </xdr:to>
    <xdr:cxnSp macro="">
      <xdr:nvCxnSpPr>
        <xdr:cNvPr id="450" name="直線コネクタ 449"/>
        <xdr:cNvCxnSpPr/>
      </xdr:nvCxnSpPr>
      <xdr:spPr>
        <a:xfrm>
          <a:off x="9639300" y="16523283"/>
          <a:ext cx="838200" cy="12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3" name="フローチャート : 判断 452"/>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4" name="テキスト ボックス 453"/>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141053</xdr:rowOff>
    </xdr:from>
    <xdr:to>
      <xdr:col>15</xdr:col>
      <xdr:colOff>231775</xdr:colOff>
      <xdr:row>97</xdr:row>
      <xdr:rowOff>71203</xdr:rowOff>
    </xdr:to>
    <xdr:sp macro="" textlink="">
      <xdr:nvSpPr>
        <xdr:cNvPr id="460" name="円/楕円 459"/>
        <xdr:cNvSpPr/>
      </xdr:nvSpPr>
      <xdr:spPr>
        <a:xfrm>
          <a:off x="10426700" y="166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119480</xdr:rowOff>
    </xdr:from>
    <xdr:ext cx="534377" cy="259045"/>
    <xdr:sp macro="" textlink="">
      <xdr:nvSpPr>
        <xdr:cNvPr id="461" name="普通建設事業費 （ うち更新整備　）該当値テキスト"/>
        <xdr:cNvSpPr txBox="1"/>
      </xdr:nvSpPr>
      <xdr:spPr>
        <a:xfrm>
          <a:off x="10528300" y="165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13283</xdr:rowOff>
    </xdr:from>
    <xdr:to>
      <xdr:col>14</xdr:col>
      <xdr:colOff>79375</xdr:colOff>
      <xdr:row>96</xdr:row>
      <xdr:rowOff>114883</xdr:rowOff>
    </xdr:to>
    <xdr:sp macro="" textlink="">
      <xdr:nvSpPr>
        <xdr:cNvPr id="462" name="円/楕円 461"/>
        <xdr:cNvSpPr/>
      </xdr:nvSpPr>
      <xdr:spPr>
        <a:xfrm>
          <a:off x="9588500" y="164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106010</xdr:rowOff>
    </xdr:from>
    <xdr:ext cx="534377" cy="259045"/>
    <xdr:sp macro="" textlink="">
      <xdr:nvSpPr>
        <xdr:cNvPr id="463" name="テキスト ボックス 462"/>
        <xdr:cNvSpPr txBox="1"/>
      </xdr:nvSpPr>
      <xdr:spPr>
        <a:xfrm>
          <a:off x="9372111" y="165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23377</xdr:rowOff>
    </xdr:from>
    <xdr:to>
      <xdr:col>23</xdr:col>
      <xdr:colOff>517525</xdr:colOff>
      <xdr:row>38</xdr:row>
      <xdr:rowOff>23731</xdr:rowOff>
    </xdr:to>
    <xdr:cxnSp macro="">
      <xdr:nvCxnSpPr>
        <xdr:cNvPr id="488" name="直線コネクタ 487"/>
        <xdr:cNvCxnSpPr/>
      </xdr:nvCxnSpPr>
      <xdr:spPr>
        <a:xfrm>
          <a:off x="15481300" y="6538477"/>
          <a:ext cx="8382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19593</xdr:rowOff>
    </xdr:from>
    <xdr:to>
      <xdr:col>22</xdr:col>
      <xdr:colOff>365125</xdr:colOff>
      <xdr:row>38</xdr:row>
      <xdr:rowOff>23377</xdr:rowOff>
    </xdr:to>
    <xdr:cxnSp macro="">
      <xdr:nvCxnSpPr>
        <xdr:cNvPr id="491" name="直線コネクタ 490"/>
        <xdr:cNvCxnSpPr/>
      </xdr:nvCxnSpPr>
      <xdr:spPr>
        <a:xfrm>
          <a:off x="14592300" y="6534693"/>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120544</xdr:rowOff>
    </xdr:from>
    <xdr:to>
      <xdr:col>22</xdr:col>
      <xdr:colOff>415925</xdr:colOff>
      <xdr:row>38</xdr:row>
      <xdr:rowOff>50694</xdr:rowOff>
    </xdr:to>
    <xdr:sp macro="" textlink="">
      <xdr:nvSpPr>
        <xdr:cNvPr id="492" name="フローチャート : 判断 491"/>
        <xdr:cNvSpPr/>
      </xdr:nvSpPr>
      <xdr:spPr>
        <a:xfrm>
          <a:off x="15430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67221</xdr:rowOff>
    </xdr:from>
    <xdr:ext cx="469744" cy="259045"/>
    <xdr:sp macro="" textlink="">
      <xdr:nvSpPr>
        <xdr:cNvPr id="493" name="テキスト ボックス 492"/>
        <xdr:cNvSpPr txBox="1"/>
      </xdr:nvSpPr>
      <xdr:spPr>
        <a:xfrm>
          <a:off x="15246427"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167704</xdr:rowOff>
    </xdr:from>
    <xdr:to>
      <xdr:col>21</xdr:col>
      <xdr:colOff>161925</xdr:colOff>
      <xdr:row>38</xdr:row>
      <xdr:rowOff>19593</xdr:rowOff>
    </xdr:to>
    <xdr:cxnSp macro="">
      <xdr:nvCxnSpPr>
        <xdr:cNvPr id="494" name="直線コネクタ 493"/>
        <xdr:cNvCxnSpPr/>
      </xdr:nvCxnSpPr>
      <xdr:spPr>
        <a:xfrm>
          <a:off x="13703300" y="6511354"/>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106302</xdr:rowOff>
    </xdr:from>
    <xdr:to>
      <xdr:col>21</xdr:col>
      <xdr:colOff>212725</xdr:colOff>
      <xdr:row>38</xdr:row>
      <xdr:rowOff>36452</xdr:rowOff>
    </xdr:to>
    <xdr:sp macro="" textlink="">
      <xdr:nvSpPr>
        <xdr:cNvPr id="495" name="フローチャート : 判断 494"/>
        <xdr:cNvSpPr/>
      </xdr:nvSpPr>
      <xdr:spPr>
        <a:xfrm>
          <a:off x="14541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52979</xdr:rowOff>
    </xdr:from>
    <xdr:ext cx="469744" cy="259045"/>
    <xdr:sp macro="" textlink="">
      <xdr:nvSpPr>
        <xdr:cNvPr id="496" name="テキスト ボックス 495"/>
        <xdr:cNvSpPr txBox="1"/>
      </xdr:nvSpPr>
      <xdr:spPr>
        <a:xfrm>
          <a:off x="14357427"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136877</xdr:rowOff>
    </xdr:from>
    <xdr:to>
      <xdr:col>19</xdr:col>
      <xdr:colOff>644525</xdr:colOff>
      <xdr:row>37</xdr:row>
      <xdr:rowOff>167704</xdr:rowOff>
    </xdr:to>
    <xdr:cxnSp macro="">
      <xdr:nvCxnSpPr>
        <xdr:cNvPr id="497" name="直線コネクタ 496"/>
        <xdr:cNvCxnSpPr/>
      </xdr:nvCxnSpPr>
      <xdr:spPr>
        <a:xfrm>
          <a:off x="12814300" y="6480527"/>
          <a:ext cx="889000" cy="3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99678</xdr:rowOff>
    </xdr:from>
    <xdr:to>
      <xdr:col>20</xdr:col>
      <xdr:colOff>9525</xdr:colOff>
      <xdr:row>38</xdr:row>
      <xdr:rowOff>29828</xdr:rowOff>
    </xdr:to>
    <xdr:sp macro="" textlink="">
      <xdr:nvSpPr>
        <xdr:cNvPr id="498" name="フローチャート : 判断 497"/>
        <xdr:cNvSpPr/>
      </xdr:nvSpPr>
      <xdr:spPr>
        <a:xfrm>
          <a:off x="13652500" y="644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46355</xdr:rowOff>
    </xdr:from>
    <xdr:ext cx="469744" cy="259045"/>
    <xdr:sp macro="" textlink="">
      <xdr:nvSpPr>
        <xdr:cNvPr id="499" name="テキスト ボックス 498"/>
        <xdr:cNvSpPr txBox="1"/>
      </xdr:nvSpPr>
      <xdr:spPr>
        <a:xfrm>
          <a:off x="13468427" y="62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104565</xdr:rowOff>
    </xdr:from>
    <xdr:to>
      <xdr:col>18</xdr:col>
      <xdr:colOff>492125</xdr:colOff>
      <xdr:row>38</xdr:row>
      <xdr:rowOff>34715</xdr:rowOff>
    </xdr:to>
    <xdr:sp macro="" textlink="">
      <xdr:nvSpPr>
        <xdr:cNvPr id="500" name="フローチャート : 判断 499"/>
        <xdr:cNvSpPr/>
      </xdr:nvSpPr>
      <xdr:spPr>
        <a:xfrm>
          <a:off x="12763500" y="644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25842</xdr:rowOff>
    </xdr:from>
    <xdr:ext cx="469744" cy="259045"/>
    <xdr:sp macro="" textlink="">
      <xdr:nvSpPr>
        <xdr:cNvPr id="501" name="テキスト ボックス 500"/>
        <xdr:cNvSpPr txBox="1"/>
      </xdr:nvSpPr>
      <xdr:spPr>
        <a:xfrm>
          <a:off x="12579427" y="65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144381</xdr:rowOff>
    </xdr:from>
    <xdr:to>
      <xdr:col>23</xdr:col>
      <xdr:colOff>568325</xdr:colOff>
      <xdr:row>38</xdr:row>
      <xdr:rowOff>74531</xdr:rowOff>
    </xdr:to>
    <xdr:sp macro="" textlink="">
      <xdr:nvSpPr>
        <xdr:cNvPr id="507" name="円/楕円 506"/>
        <xdr:cNvSpPr/>
      </xdr:nvSpPr>
      <xdr:spPr>
        <a:xfrm>
          <a:off x="16268700" y="64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8"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144027</xdr:rowOff>
    </xdr:from>
    <xdr:to>
      <xdr:col>22</xdr:col>
      <xdr:colOff>415925</xdr:colOff>
      <xdr:row>38</xdr:row>
      <xdr:rowOff>74177</xdr:rowOff>
    </xdr:to>
    <xdr:sp macro="" textlink="">
      <xdr:nvSpPr>
        <xdr:cNvPr id="509" name="円/楕円 508"/>
        <xdr:cNvSpPr/>
      </xdr:nvSpPr>
      <xdr:spPr>
        <a:xfrm>
          <a:off x="15430500" y="648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65304</xdr:rowOff>
    </xdr:from>
    <xdr:ext cx="378565" cy="259045"/>
    <xdr:sp macro="" textlink="">
      <xdr:nvSpPr>
        <xdr:cNvPr id="510" name="テキスト ボックス 509"/>
        <xdr:cNvSpPr txBox="1"/>
      </xdr:nvSpPr>
      <xdr:spPr>
        <a:xfrm>
          <a:off x="15292017" y="6580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140243</xdr:rowOff>
    </xdr:from>
    <xdr:to>
      <xdr:col>21</xdr:col>
      <xdr:colOff>212725</xdr:colOff>
      <xdr:row>38</xdr:row>
      <xdr:rowOff>70393</xdr:rowOff>
    </xdr:to>
    <xdr:sp macro="" textlink="">
      <xdr:nvSpPr>
        <xdr:cNvPr id="511" name="円/楕円 510"/>
        <xdr:cNvSpPr/>
      </xdr:nvSpPr>
      <xdr:spPr>
        <a:xfrm>
          <a:off x="14541500" y="64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61520</xdr:rowOff>
    </xdr:from>
    <xdr:ext cx="469744" cy="259045"/>
    <xdr:sp macro="" textlink="">
      <xdr:nvSpPr>
        <xdr:cNvPr id="512" name="テキスト ボックス 511"/>
        <xdr:cNvSpPr txBox="1"/>
      </xdr:nvSpPr>
      <xdr:spPr>
        <a:xfrm>
          <a:off x="14357427" y="65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116903</xdr:rowOff>
    </xdr:from>
    <xdr:to>
      <xdr:col>20</xdr:col>
      <xdr:colOff>9525</xdr:colOff>
      <xdr:row>38</xdr:row>
      <xdr:rowOff>47053</xdr:rowOff>
    </xdr:to>
    <xdr:sp macro="" textlink="">
      <xdr:nvSpPr>
        <xdr:cNvPr id="513" name="円/楕円 512"/>
        <xdr:cNvSpPr/>
      </xdr:nvSpPr>
      <xdr:spPr>
        <a:xfrm>
          <a:off x="13652500" y="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38181</xdr:rowOff>
    </xdr:from>
    <xdr:ext cx="469744" cy="259045"/>
    <xdr:sp macro="" textlink="">
      <xdr:nvSpPr>
        <xdr:cNvPr id="514" name="テキスト ボックス 513"/>
        <xdr:cNvSpPr txBox="1"/>
      </xdr:nvSpPr>
      <xdr:spPr>
        <a:xfrm>
          <a:off x="13468427" y="65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86077</xdr:rowOff>
    </xdr:from>
    <xdr:to>
      <xdr:col>18</xdr:col>
      <xdr:colOff>492125</xdr:colOff>
      <xdr:row>38</xdr:row>
      <xdr:rowOff>16227</xdr:rowOff>
    </xdr:to>
    <xdr:sp macro="" textlink="">
      <xdr:nvSpPr>
        <xdr:cNvPr id="515" name="円/楕円 514"/>
        <xdr:cNvSpPr/>
      </xdr:nvSpPr>
      <xdr:spPr>
        <a:xfrm>
          <a:off x="12763500" y="642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32754</xdr:rowOff>
    </xdr:from>
    <xdr:ext cx="534377" cy="259045"/>
    <xdr:sp macro="" textlink="">
      <xdr:nvSpPr>
        <xdr:cNvPr id="516" name="テキスト ボックス 515"/>
        <xdr:cNvSpPr txBox="1"/>
      </xdr:nvSpPr>
      <xdr:spPr>
        <a:xfrm>
          <a:off x="12547111" y="620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114506</xdr:rowOff>
    </xdr:from>
    <xdr:to>
      <xdr:col>23</xdr:col>
      <xdr:colOff>517525</xdr:colOff>
      <xdr:row>74</xdr:row>
      <xdr:rowOff>14380</xdr:rowOff>
    </xdr:to>
    <xdr:cxnSp macro="">
      <xdr:nvCxnSpPr>
        <xdr:cNvPr id="598" name="直線コネクタ 597"/>
        <xdr:cNvCxnSpPr/>
      </xdr:nvCxnSpPr>
      <xdr:spPr>
        <a:xfrm>
          <a:off x="15481300" y="12630356"/>
          <a:ext cx="8382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114506</xdr:rowOff>
    </xdr:from>
    <xdr:to>
      <xdr:col>22</xdr:col>
      <xdr:colOff>365125</xdr:colOff>
      <xdr:row>74</xdr:row>
      <xdr:rowOff>68815</xdr:rowOff>
    </xdr:to>
    <xdr:cxnSp macro="">
      <xdr:nvCxnSpPr>
        <xdr:cNvPr id="601" name="直線コネクタ 600"/>
        <xdr:cNvCxnSpPr/>
      </xdr:nvCxnSpPr>
      <xdr:spPr>
        <a:xfrm flipV="1">
          <a:off x="14592300" y="12630356"/>
          <a:ext cx="889000" cy="1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159041</xdr:rowOff>
    </xdr:from>
    <xdr:to>
      <xdr:col>22</xdr:col>
      <xdr:colOff>415925</xdr:colOff>
      <xdr:row>76</xdr:row>
      <xdr:rowOff>89191</xdr:rowOff>
    </xdr:to>
    <xdr:sp macro="" textlink="">
      <xdr:nvSpPr>
        <xdr:cNvPr id="602" name="フローチャート : 判断 601"/>
        <xdr:cNvSpPr/>
      </xdr:nvSpPr>
      <xdr:spPr>
        <a:xfrm>
          <a:off x="15430500" y="1301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80318</xdr:rowOff>
    </xdr:from>
    <xdr:ext cx="534377" cy="259045"/>
    <xdr:sp macro="" textlink="">
      <xdr:nvSpPr>
        <xdr:cNvPr id="603" name="テキスト ボックス 602"/>
        <xdr:cNvSpPr txBox="1"/>
      </xdr:nvSpPr>
      <xdr:spPr>
        <a:xfrm>
          <a:off x="15214111" y="131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68815</xdr:rowOff>
    </xdr:from>
    <xdr:to>
      <xdr:col>21</xdr:col>
      <xdr:colOff>161925</xdr:colOff>
      <xdr:row>75</xdr:row>
      <xdr:rowOff>9341</xdr:rowOff>
    </xdr:to>
    <xdr:cxnSp macro="">
      <xdr:nvCxnSpPr>
        <xdr:cNvPr id="604" name="直線コネクタ 603"/>
        <xdr:cNvCxnSpPr/>
      </xdr:nvCxnSpPr>
      <xdr:spPr>
        <a:xfrm flipV="1">
          <a:off x="13703300" y="12756115"/>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164461</xdr:rowOff>
    </xdr:from>
    <xdr:to>
      <xdr:col>21</xdr:col>
      <xdr:colOff>212725</xdr:colOff>
      <xdr:row>76</xdr:row>
      <xdr:rowOff>94611</xdr:rowOff>
    </xdr:to>
    <xdr:sp macro="" textlink="">
      <xdr:nvSpPr>
        <xdr:cNvPr id="605" name="フローチャート : 判断 604"/>
        <xdr:cNvSpPr/>
      </xdr:nvSpPr>
      <xdr:spPr>
        <a:xfrm>
          <a:off x="14541500" y="130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85738</xdr:rowOff>
    </xdr:from>
    <xdr:ext cx="534377" cy="259045"/>
    <xdr:sp macro="" textlink="">
      <xdr:nvSpPr>
        <xdr:cNvPr id="606" name="テキスト ボックス 605"/>
        <xdr:cNvSpPr txBox="1"/>
      </xdr:nvSpPr>
      <xdr:spPr>
        <a:xfrm>
          <a:off x="14325111" y="131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82407</xdr:rowOff>
    </xdr:from>
    <xdr:to>
      <xdr:col>19</xdr:col>
      <xdr:colOff>644525</xdr:colOff>
      <xdr:row>75</xdr:row>
      <xdr:rowOff>9341</xdr:rowOff>
    </xdr:to>
    <xdr:cxnSp macro="">
      <xdr:nvCxnSpPr>
        <xdr:cNvPr id="607" name="直線コネクタ 606"/>
        <xdr:cNvCxnSpPr/>
      </xdr:nvCxnSpPr>
      <xdr:spPr>
        <a:xfrm>
          <a:off x="12814300" y="12769707"/>
          <a:ext cx="889000" cy="9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161110</xdr:rowOff>
    </xdr:from>
    <xdr:to>
      <xdr:col>20</xdr:col>
      <xdr:colOff>9525</xdr:colOff>
      <xdr:row>76</xdr:row>
      <xdr:rowOff>91260</xdr:rowOff>
    </xdr:to>
    <xdr:sp macro="" textlink="">
      <xdr:nvSpPr>
        <xdr:cNvPr id="608" name="フローチャート : 判断 607"/>
        <xdr:cNvSpPr/>
      </xdr:nvSpPr>
      <xdr:spPr>
        <a:xfrm>
          <a:off x="13652500" y="130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82387</xdr:rowOff>
    </xdr:from>
    <xdr:ext cx="534377" cy="259045"/>
    <xdr:sp macro="" textlink="">
      <xdr:nvSpPr>
        <xdr:cNvPr id="609" name="テキスト ボックス 608"/>
        <xdr:cNvSpPr txBox="1"/>
      </xdr:nvSpPr>
      <xdr:spPr>
        <a:xfrm>
          <a:off x="13436111" y="131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138668</xdr:rowOff>
    </xdr:from>
    <xdr:to>
      <xdr:col>18</xdr:col>
      <xdr:colOff>492125</xdr:colOff>
      <xdr:row>76</xdr:row>
      <xdr:rowOff>68818</xdr:rowOff>
    </xdr:to>
    <xdr:sp macro="" textlink="">
      <xdr:nvSpPr>
        <xdr:cNvPr id="610" name="フローチャート : 判断 609"/>
        <xdr:cNvSpPr/>
      </xdr:nvSpPr>
      <xdr:spPr>
        <a:xfrm>
          <a:off x="12763500" y="129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59945</xdr:rowOff>
    </xdr:from>
    <xdr:ext cx="534377" cy="259045"/>
    <xdr:sp macro="" textlink="">
      <xdr:nvSpPr>
        <xdr:cNvPr id="611" name="テキスト ボックス 610"/>
        <xdr:cNvSpPr txBox="1"/>
      </xdr:nvSpPr>
      <xdr:spPr>
        <a:xfrm>
          <a:off x="12547111" y="1309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135030</xdr:rowOff>
    </xdr:from>
    <xdr:to>
      <xdr:col>23</xdr:col>
      <xdr:colOff>568325</xdr:colOff>
      <xdr:row>74</xdr:row>
      <xdr:rowOff>65180</xdr:rowOff>
    </xdr:to>
    <xdr:sp macro="" textlink="">
      <xdr:nvSpPr>
        <xdr:cNvPr id="617" name="円/楕円 616"/>
        <xdr:cNvSpPr/>
      </xdr:nvSpPr>
      <xdr:spPr>
        <a:xfrm>
          <a:off x="16268700" y="126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157907</xdr:rowOff>
    </xdr:from>
    <xdr:ext cx="599010" cy="259045"/>
    <xdr:sp macro="" textlink="">
      <xdr:nvSpPr>
        <xdr:cNvPr id="618" name="公債費該当値テキスト"/>
        <xdr:cNvSpPr txBox="1"/>
      </xdr:nvSpPr>
      <xdr:spPr>
        <a:xfrm>
          <a:off x="16370300" y="1250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63706</xdr:rowOff>
    </xdr:from>
    <xdr:to>
      <xdr:col>22</xdr:col>
      <xdr:colOff>415925</xdr:colOff>
      <xdr:row>73</xdr:row>
      <xdr:rowOff>165306</xdr:rowOff>
    </xdr:to>
    <xdr:sp macro="" textlink="">
      <xdr:nvSpPr>
        <xdr:cNvPr id="619" name="円/楕円 618"/>
        <xdr:cNvSpPr/>
      </xdr:nvSpPr>
      <xdr:spPr>
        <a:xfrm>
          <a:off x="15430500" y="12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10383</xdr:rowOff>
    </xdr:from>
    <xdr:ext cx="599010" cy="259045"/>
    <xdr:sp macro="" textlink="">
      <xdr:nvSpPr>
        <xdr:cNvPr id="620" name="テキスト ボックス 619"/>
        <xdr:cNvSpPr txBox="1"/>
      </xdr:nvSpPr>
      <xdr:spPr>
        <a:xfrm>
          <a:off x="15181794" y="1235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18015</xdr:rowOff>
    </xdr:from>
    <xdr:to>
      <xdr:col>21</xdr:col>
      <xdr:colOff>212725</xdr:colOff>
      <xdr:row>74</xdr:row>
      <xdr:rowOff>119615</xdr:rowOff>
    </xdr:to>
    <xdr:sp macro="" textlink="">
      <xdr:nvSpPr>
        <xdr:cNvPr id="621" name="円/楕円 620"/>
        <xdr:cNvSpPr/>
      </xdr:nvSpPr>
      <xdr:spPr>
        <a:xfrm>
          <a:off x="14541500" y="127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136142</xdr:rowOff>
    </xdr:from>
    <xdr:ext cx="534377" cy="259045"/>
    <xdr:sp macro="" textlink="">
      <xdr:nvSpPr>
        <xdr:cNvPr id="622" name="テキスト ボックス 621"/>
        <xdr:cNvSpPr txBox="1"/>
      </xdr:nvSpPr>
      <xdr:spPr>
        <a:xfrm>
          <a:off x="14325111" y="1248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129991</xdr:rowOff>
    </xdr:from>
    <xdr:to>
      <xdr:col>20</xdr:col>
      <xdr:colOff>9525</xdr:colOff>
      <xdr:row>75</xdr:row>
      <xdr:rowOff>60141</xdr:rowOff>
    </xdr:to>
    <xdr:sp macro="" textlink="">
      <xdr:nvSpPr>
        <xdr:cNvPr id="623" name="円/楕円 622"/>
        <xdr:cNvSpPr/>
      </xdr:nvSpPr>
      <xdr:spPr>
        <a:xfrm>
          <a:off x="13652500" y="128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76668</xdr:rowOff>
    </xdr:from>
    <xdr:ext cx="534377" cy="259045"/>
    <xdr:sp macro="" textlink="">
      <xdr:nvSpPr>
        <xdr:cNvPr id="624" name="テキスト ボックス 623"/>
        <xdr:cNvSpPr txBox="1"/>
      </xdr:nvSpPr>
      <xdr:spPr>
        <a:xfrm>
          <a:off x="13436111" y="125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31607</xdr:rowOff>
    </xdr:from>
    <xdr:to>
      <xdr:col>18</xdr:col>
      <xdr:colOff>492125</xdr:colOff>
      <xdr:row>74</xdr:row>
      <xdr:rowOff>133207</xdr:rowOff>
    </xdr:to>
    <xdr:sp macro="" textlink="">
      <xdr:nvSpPr>
        <xdr:cNvPr id="625" name="円/楕円 624"/>
        <xdr:cNvSpPr/>
      </xdr:nvSpPr>
      <xdr:spPr>
        <a:xfrm>
          <a:off x="12763500" y="127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149734</xdr:rowOff>
    </xdr:from>
    <xdr:ext cx="534377" cy="259045"/>
    <xdr:sp macro="" textlink="">
      <xdr:nvSpPr>
        <xdr:cNvPr id="626" name="テキスト ボックス 625"/>
        <xdr:cNvSpPr txBox="1"/>
      </xdr:nvSpPr>
      <xdr:spPr>
        <a:xfrm>
          <a:off x="12547111" y="124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100468</xdr:rowOff>
    </xdr:from>
    <xdr:to>
      <xdr:col>23</xdr:col>
      <xdr:colOff>517525</xdr:colOff>
      <xdr:row>98</xdr:row>
      <xdr:rowOff>116018</xdr:rowOff>
    </xdr:to>
    <xdr:cxnSp macro="">
      <xdr:nvCxnSpPr>
        <xdr:cNvPr id="653" name="直線コネクタ 652"/>
        <xdr:cNvCxnSpPr/>
      </xdr:nvCxnSpPr>
      <xdr:spPr>
        <a:xfrm flipV="1">
          <a:off x="15481300" y="16902568"/>
          <a:ext cx="838200" cy="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77598</xdr:rowOff>
    </xdr:from>
    <xdr:to>
      <xdr:col>22</xdr:col>
      <xdr:colOff>365125</xdr:colOff>
      <xdr:row>98</xdr:row>
      <xdr:rowOff>116018</xdr:rowOff>
    </xdr:to>
    <xdr:cxnSp macro="">
      <xdr:nvCxnSpPr>
        <xdr:cNvPr id="656" name="直線コネクタ 655"/>
        <xdr:cNvCxnSpPr/>
      </xdr:nvCxnSpPr>
      <xdr:spPr>
        <a:xfrm>
          <a:off x="14592300" y="16879698"/>
          <a:ext cx="889000" cy="3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27298</xdr:rowOff>
    </xdr:from>
    <xdr:to>
      <xdr:col>22</xdr:col>
      <xdr:colOff>415925</xdr:colOff>
      <xdr:row>98</xdr:row>
      <xdr:rowOff>128898</xdr:rowOff>
    </xdr:to>
    <xdr:sp macro="" textlink="">
      <xdr:nvSpPr>
        <xdr:cNvPr id="657" name="フローチャート : 判断 656"/>
        <xdr:cNvSpPr/>
      </xdr:nvSpPr>
      <xdr:spPr>
        <a:xfrm>
          <a:off x="15430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145425</xdr:rowOff>
    </xdr:from>
    <xdr:ext cx="534377" cy="259045"/>
    <xdr:sp macro="" textlink="">
      <xdr:nvSpPr>
        <xdr:cNvPr id="658" name="テキスト ボックス 657"/>
        <xdr:cNvSpPr txBox="1"/>
      </xdr:nvSpPr>
      <xdr:spPr>
        <a:xfrm>
          <a:off x="15214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46413</xdr:rowOff>
    </xdr:from>
    <xdr:to>
      <xdr:col>21</xdr:col>
      <xdr:colOff>161925</xdr:colOff>
      <xdr:row>98</xdr:row>
      <xdr:rowOff>77598</xdr:rowOff>
    </xdr:to>
    <xdr:cxnSp macro="">
      <xdr:nvCxnSpPr>
        <xdr:cNvPr id="659" name="直線コネクタ 658"/>
        <xdr:cNvCxnSpPr/>
      </xdr:nvCxnSpPr>
      <xdr:spPr>
        <a:xfrm>
          <a:off x="13703300" y="16848513"/>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155623</xdr:rowOff>
    </xdr:from>
    <xdr:to>
      <xdr:col>21</xdr:col>
      <xdr:colOff>212725</xdr:colOff>
      <xdr:row>98</xdr:row>
      <xdr:rowOff>85773</xdr:rowOff>
    </xdr:to>
    <xdr:sp macro="" textlink="">
      <xdr:nvSpPr>
        <xdr:cNvPr id="660" name="フローチャート : 判断 659"/>
        <xdr:cNvSpPr/>
      </xdr:nvSpPr>
      <xdr:spPr>
        <a:xfrm>
          <a:off x="14541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102300</xdr:rowOff>
    </xdr:from>
    <xdr:ext cx="534377" cy="259045"/>
    <xdr:sp macro="" textlink="">
      <xdr:nvSpPr>
        <xdr:cNvPr id="661" name="テキスト ボックス 660"/>
        <xdr:cNvSpPr txBox="1"/>
      </xdr:nvSpPr>
      <xdr:spPr>
        <a:xfrm>
          <a:off x="14325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46413</xdr:rowOff>
    </xdr:from>
    <xdr:to>
      <xdr:col>19</xdr:col>
      <xdr:colOff>644525</xdr:colOff>
      <xdr:row>98</xdr:row>
      <xdr:rowOff>59764</xdr:rowOff>
    </xdr:to>
    <xdr:cxnSp macro="">
      <xdr:nvCxnSpPr>
        <xdr:cNvPr id="662" name="直線コネクタ 661"/>
        <xdr:cNvCxnSpPr/>
      </xdr:nvCxnSpPr>
      <xdr:spPr>
        <a:xfrm flipV="1">
          <a:off x="12814300" y="16848513"/>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127057</xdr:rowOff>
    </xdr:from>
    <xdr:to>
      <xdr:col>20</xdr:col>
      <xdr:colOff>9525</xdr:colOff>
      <xdr:row>98</xdr:row>
      <xdr:rowOff>57207</xdr:rowOff>
    </xdr:to>
    <xdr:sp macro="" textlink="">
      <xdr:nvSpPr>
        <xdr:cNvPr id="663" name="フローチャート : 判断 662"/>
        <xdr:cNvSpPr/>
      </xdr:nvSpPr>
      <xdr:spPr>
        <a:xfrm>
          <a:off x="13652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73734</xdr:rowOff>
    </xdr:from>
    <xdr:ext cx="534377" cy="259045"/>
    <xdr:sp macro="" textlink="">
      <xdr:nvSpPr>
        <xdr:cNvPr id="664" name="テキスト ボックス 663"/>
        <xdr:cNvSpPr txBox="1"/>
      </xdr:nvSpPr>
      <xdr:spPr>
        <a:xfrm>
          <a:off x="13436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125499</xdr:rowOff>
    </xdr:from>
    <xdr:to>
      <xdr:col>18</xdr:col>
      <xdr:colOff>492125</xdr:colOff>
      <xdr:row>98</xdr:row>
      <xdr:rowOff>55649</xdr:rowOff>
    </xdr:to>
    <xdr:sp macro="" textlink="">
      <xdr:nvSpPr>
        <xdr:cNvPr id="665" name="フローチャート : 判断 664"/>
        <xdr:cNvSpPr/>
      </xdr:nvSpPr>
      <xdr:spPr>
        <a:xfrm>
          <a:off x="12763500" y="167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72176</xdr:rowOff>
    </xdr:from>
    <xdr:ext cx="534377" cy="259045"/>
    <xdr:sp macro="" textlink="">
      <xdr:nvSpPr>
        <xdr:cNvPr id="666" name="テキスト ボックス 665"/>
        <xdr:cNvSpPr txBox="1"/>
      </xdr:nvSpPr>
      <xdr:spPr>
        <a:xfrm>
          <a:off x="12547111" y="1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49668</xdr:rowOff>
    </xdr:from>
    <xdr:to>
      <xdr:col>23</xdr:col>
      <xdr:colOff>568325</xdr:colOff>
      <xdr:row>98</xdr:row>
      <xdr:rowOff>151268</xdr:rowOff>
    </xdr:to>
    <xdr:sp macro="" textlink="">
      <xdr:nvSpPr>
        <xdr:cNvPr id="672" name="円/楕円 671"/>
        <xdr:cNvSpPr/>
      </xdr:nvSpPr>
      <xdr:spPr>
        <a:xfrm>
          <a:off x="16268700" y="16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3"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65218</xdr:rowOff>
    </xdr:from>
    <xdr:to>
      <xdr:col>22</xdr:col>
      <xdr:colOff>415925</xdr:colOff>
      <xdr:row>98</xdr:row>
      <xdr:rowOff>166818</xdr:rowOff>
    </xdr:to>
    <xdr:sp macro="" textlink="">
      <xdr:nvSpPr>
        <xdr:cNvPr id="674" name="円/楕円 673"/>
        <xdr:cNvSpPr/>
      </xdr:nvSpPr>
      <xdr:spPr>
        <a:xfrm>
          <a:off x="15430500" y="168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157945</xdr:rowOff>
    </xdr:from>
    <xdr:ext cx="469744" cy="259045"/>
    <xdr:sp macro="" textlink="">
      <xdr:nvSpPr>
        <xdr:cNvPr id="675" name="テキスト ボックス 674"/>
        <xdr:cNvSpPr txBox="1"/>
      </xdr:nvSpPr>
      <xdr:spPr>
        <a:xfrm>
          <a:off x="15246427" y="1696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26798</xdr:rowOff>
    </xdr:from>
    <xdr:to>
      <xdr:col>21</xdr:col>
      <xdr:colOff>212725</xdr:colOff>
      <xdr:row>98</xdr:row>
      <xdr:rowOff>128398</xdr:rowOff>
    </xdr:to>
    <xdr:sp macro="" textlink="">
      <xdr:nvSpPr>
        <xdr:cNvPr id="676" name="円/楕円 675"/>
        <xdr:cNvSpPr/>
      </xdr:nvSpPr>
      <xdr:spPr>
        <a:xfrm>
          <a:off x="14541500" y="168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119525</xdr:rowOff>
    </xdr:from>
    <xdr:ext cx="534377" cy="259045"/>
    <xdr:sp macro="" textlink="">
      <xdr:nvSpPr>
        <xdr:cNvPr id="677" name="テキスト ボックス 676"/>
        <xdr:cNvSpPr txBox="1"/>
      </xdr:nvSpPr>
      <xdr:spPr>
        <a:xfrm>
          <a:off x="14325111" y="169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167063</xdr:rowOff>
    </xdr:from>
    <xdr:to>
      <xdr:col>20</xdr:col>
      <xdr:colOff>9525</xdr:colOff>
      <xdr:row>98</xdr:row>
      <xdr:rowOff>97213</xdr:rowOff>
    </xdr:to>
    <xdr:sp macro="" textlink="">
      <xdr:nvSpPr>
        <xdr:cNvPr id="678" name="円/楕円 677"/>
        <xdr:cNvSpPr/>
      </xdr:nvSpPr>
      <xdr:spPr>
        <a:xfrm>
          <a:off x="13652500" y="167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88340</xdr:rowOff>
    </xdr:from>
    <xdr:ext cx="534377" cy="259045"/>
    <xdr:sp macro="" textlink="">
      <xdr:nvSpPr>
        <xdr:cNvPr id="679" name="テキスト ボックス 678"/>
        <xdr:cNvSpPr txBox="1"/>
      </xdr:nvSpPr>
      <xdr:spPr>
        <a:xfrm>
          <a:off x="13436111" y="1689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8964</xdr:rowOff>
    </xdr:from>
    <xdr:to>
      <xdr:col>18</xdr:col>
      <xdr:colOff>492125</xdr:colOff>
      <xdr:row>98</xdr:row>
      <xdr:rowOff>110564</xdr:rowOff>
    </xdr:to>
    <xdr:sp macro="" textlink="">
      <xdr:nvSpPr>
        <xdr:cNvPr id="680" name="円/楕円 679"/>
        <xdr:cNvSpPr/>
      </xdr:nvSpPr>
      <xdr:spPr>
        <a:xfrm>
          <a:off x="12763500" y="168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101691</xdr:rowOff>
    </xdr:from>
    <xdr:ext cx="534377" cy="259045"/>
    <xdr:sp macro="" textlink="">
      <xdr:nvSpPr>
        <xdr:cNvPr id="681" name="テキスト ボックス 680"/>
        <xdr:cNvSpPr txBox="1"/>
      </xdr:nvSpPr>
      <xdr:spPr>
        <a:xfrm>
          <a:off x="12547111" y="1690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105456</xdr:rowOff>
    </xdr:from>
    <xdr:to>
      <xdr:col>32</xdr:col>
      <xdr:colOff>187325</xdr:colOff>
      <xdr:row>38</xdr:row>
      <xdr:rowOff>139700</xdr:rowOff>
    </xdr:to>
    <xdr:cxnSp macro="">
      <xdr:nvCxnSpPr>
        <xdr:cNvPr id="708" name="直線コネクタ 707"/>
        <xdr:cNvCxnSpPr/>
      </xdr:nvCxnSpPr>
      <xdr:spPr>
        <a:xfrm flipV="1">
          <a:off x="21323300" y="6620556"/>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1" name="直線コネクタ 71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2" name="フローチャート : 判断 71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3" name="テキスト ボックス 71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4" name="直線コネクタ 71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5" name="フローチャート : 判断 71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6" name="テキスト ボックス 71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7" name="直線コネクタ 71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8" name="フローチャート : 判断 71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19" name="テキスト ボックス 718"/>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0" name="フローチャート : 判断 71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1" name="テキスト ボックス 720"/>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54656</xdr:rowOff>
    </xdr:from>
    <xdr:to>
      <xdr:col>32</xdr:col>
      <xdr:colOff>238125</xdr:colOff>
      <xdr:row>38</xdr:row>
      <xdr:rowOff>156256</xdr:rowOff>
    </xdr:to>
    <xdr:sp macro="" textlink="">
      <xdr:nvSpPr>
        <xdr:cNvPr id="727" name="円/楕円 726"/>
        <xdr:cNvSpPr/>
      </xdr:nvSpPr>
      <xdr:spPr>
        <a:xfrm>
          <a:off x="22110700" y="65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141033</xdr:rowOff>
    </xdr:from>
    <xdr:ext cx="378565" cy="259045"/>
    <xdr:sp macro="" textlink="">
      <xdr:nvSpPr>
        <xdr:cNvPr id="728" name="投資及び出資金該当値テキスト"/>
        <xdr:cNvSpPr txBox="1"/>
      </xdr:nvSpPr>
      <xdr:spPr>
        <a:xfrm>
          <a:off x="22212300" y="648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9" name="円/楕円 72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0" name="テキスト ボックス 72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1" name="円/楕円 73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2" name="テキスト ボックス 73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3" name="円/楕円 73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4" name="テキスト ボックス 73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5" name="円/楕円 73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6" name="テキスト ボックス 73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64719</xdr:rowOff>
    </xdr:from>
    <xdr:to>
      <xdr:col>32</xdr:col>
      <xdr:colOff>187325</xdr:colOff>
      <xdr:row>57</xdr:row>
      <xdr:rowOff>68758</xdr:rowOff>
    </xdr:to>
    <xdr:cxnSp macro="">
      <xdr:nvCxnSpPr>
        <xdr:cNvPr id="765" name="直線コネクタ 764"/>
        <xdr:cNvCxnSpPr/>
      </xdr:nvCxnSpPr>
      <xdr:spPr>
        <a:xfrm>
          <a:off x="21323300" y="9837369"/>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66"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64719</xdr:rowOff>
    </xdr:from>
    <xdr:to>
      <xdr:col>31</xdr:col>
      <xdr:colOff>34925</xdr:colOff>
      <xdr:row>57</xdr:row>
      <xdr:rowOff>70168</xdr:rowOff>
    </xdr:to>
    <xdr:cxnSp macro="">
      <xdr:nvCxnSpPr>
        <xdr:cNvPr id="768" name="直線コネクタ 767"/>
        <xdr:cNvCxnSpPr/>
      </xdr:nvCxnSpPr>
      <xdr:spPr>
        <a:xfrm flipV="1">
          <a:off x="20434300" y="9837369"/>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124371</xdr:rowOff>
    </xdr:from>
    <xdr:to>
      <xdr:col>31</xdr:col>
      <xdr:colOff>85725</xdr:colOff>
      <xdr:row>58</xdr:row>
      <xdr:rowOff>54521</xdr:rowOff>
    </xdr:to>
    <xdr:sp macro="" textlink="">
      <xdr:nvSpPr>
        <xdr:cNvPr id="769" name="フローチャート : 判断 768"/>
        <xdr:cNvSpPr/>
      </xdr:nvSpPr>
      <xdr:spPr>
        <a:xfrm>
          <a:off x="21272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45648</xdr:rowOff>
    </xdr:from>
    <xdr:ext cx="469744" cy="259045"/>
    <xdr:sp macro="" textlink="">
      <xdr:nvSpPr>
        <xdr:cNvPr id="770" name="テキスト ボックス 769"/>
        <xdr:cNvSpPr txBox="1"/>
      </xdr:nvSpPr>
      <xdr:spPr>
        <a:xfrm>
          <a:off x="21088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70168</xdr:rowOff>
    </xdr:from>
    <xdr:to>
      <xdr:col>29</xdr:col>
      <xdr:colOff>517525</xdr:colOff>
      <xdr:row>57</xdr:row>
      <xdr:rowOff>72834</xdr:rowOff>
    </xdr:to>
    <xdr:cxnSp macro="">
      <xdr:nvCxnSpPr>
        <xdr:cNvPr id="771" name="直線コネクタ 770"/>
        <xdr:cNvCxnSpPr/>
      </xdr:nvCxnSpPr>
      <xdr:spPr>
        <a:xfrm flipV="1">
          <a:off x="19545300" y="984281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108179</xdr:rowOff>
    </xdr:from>
    <xdr:to>
      <xdr:col>29</xdr:col>
      <xdr:colOff>568325</xdr:colOff>
      <xdr:row>58</xdr:row>
      <xdr:rowOff>38329</xdr:rowOff>
    </xdr:to>
    <xdr:sp macro="" textlink="">
      <xdr:nvSpPr>
        <xdr:cNvPr id="772" name="フローチャート : 判断 771"/>
        <xdr:cNvSpPr/>
      </xdr:nvSpPr>
      <xdr:spPr>
        <a:xfrm>
          <a:off x="20383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29456</xdr:rowOff>
    </xdr:from>
    <xdr:ext cx="469744" cy="259045"/>
    <xdr:sp macro="" textlink="">
      <xdr:nvSpPr>
        <xdr:cNvPr id="773" name="テキスト ボックス 772"/>
        <xdr:cNvSpPr txBox="1"/>
      </xdr:nvSpPr>
      <xdr:spPr>
        <a:xfrm>
          <a:off x="20199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72834</xdr:rowOff>
    </xdr:from>
    <xdr:to>
      <xdr:col>28</xdr:col>
      <xdr:colOff>314325</xdr:colOff>
      <xdr:row>57</xdr:row>
      <xdr:rowOff>75844</xdr:rowOff>
    </xdr:to>
    <xdr:cxnSp macro="">
      <xdr:nvCxnSpPr>
        <xdr:cNvPr id="774" name="直線コネクタ 773"/>
        <xdr:cNvCxnSpPr/>
      </xdr:nvCxnSpPr>
      <xdr:spPr>
        <a:xfrm flipV="1">
          <a:off x="18656300" y="984548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108255</xdr:rowOff>
    </xdr:from>
    <xdr:to>
      <xdr:col>28</xdr:col>
      <xdr:colOff>365125</xdr:colOff>
      <xdr:row>58</xdr:row>
      <xdr:rowOff>38405</xdr:rowOff>
    </xdr:to>
    <xdr:sp macro="" textlink="">
      <xdr:nvSpPr>
        <xdr:cNvPr id="775" name="フローチャート : 判断 774"/>
        <xdr:cNvSpPr/>
      </xdr:nvSpPr>
      <xdr:spPr>
        <a:xfrm>
          <a:off x="19494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29532</xdr:rowOff>
    </xdr:from>
    <xdr:ext cx="469744" cy="259045"/>
    <xdr:sp macro="" textlink="">
      <xdr:nvSpPr>
        <xdr:cNvPr id="776" name="テキスト ボックス 775"/>
        <xdr:cNvSpPr txBox="1"/>
      </xdr:nvSpPr>
      <xdr:spPr>
        <a:xfrm>
          <a:off x="19310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85281</xdr:rowOff>
    </xdr:from>
    <xdr:to>
      <xdr:col>27</xdr:col>
      <xdr:colOff>161925</xdr:colOff>
      <xdr:row>58</xdr:row>
      <xdr:rowOff>15431</xdr:rowOff>
    </xdr:to>
    <xdr:sp macro="" textlink="">
      <xdr:nvSpPr>
        <xdr:cNvPr id="777" name="フローチャート : 判断 776"/>
        <xdr:cNvSpPr/>
      </xdr:nvSpPr>
      <xdr:spPr>
        <a:xfrm>
          <a:off x="18605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6558</xdr:rowOff>
    </xdr:from>
    <xdr:ext cx="469744" cy="259045"/>
    <xdr:sp macro="" textlink="">
      <xdr:nvSpPr>
        <xdr:cNvPr id="778" name="テキスト ボックス 777"/>
        <xdr:cNvSpPr txBox="1"/>
      </xdr:nvSpPr>
      <xdr:spPr>
        <a:xfrm>
          <a:off x="18421427" y="99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17958</xdr:rowOff>
    </xdr:from>
    <xdr:to>
      <xdr:col>32</xdr:col>
      <xdr:colOff>238125</xdr:colOff>
      <xdr:row>57</xdr:row>
      <xdr:rowOff>119558</xdr:rowOff>
    </xdr:to>
    <xdr:sp macro="" textlink="">
      <xdr:nvSpPr>
        <xdr:cNvPr id="784" name="円/楕円 783"/>
        <xdr:cNvSpPr/>
      </xdr:nvSpPr>
      <xdr:spPr>
        <a:xfrm>
          <a:off x="22110700" y="97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40835</xdr:rowOff>
    </xdr:from>
    <xdr:ext cx="469744" cy="259045"/>
    <xdr:sp macro="" textlink="">
      <xdr:nvSpPr>
        <xdr:cNvPr id="785" name="貸付金該当値テキスト"/>
        <xdr:cNvSpPr txBox="1"/>
      </xdr:nvSpPr>
      <xdr:spPr>
        <a:xfrm>
          <a:off x="22212300" y="964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13919</xdr:rowOff>
    </xdr:from>
    <xdr:to>
      <xdr:col>31</xdr:col>
      <xdr:colOff>85725</xdr:colOff>
      <xdr:row>57</xdr:row>
      <xdr:rowOff>115519</xdr:rowOff>
    </xdr:to>
    <xdr:sp macro="" textlink="">
      <xdr:nvSpPr>
        <xdr:cNvPr id="786" name="円/楕円 785"/>
        <xdr:cNvSpPr/>
      </xdr:nvSpPr>
      <xdr:spPr>
        <a:xfrm>
          <a:off x="21272500" y="97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132046</xdr:rowOff>
    </xdr:from>
    <xdr:ext cx="469744" cy="259045"/>
    <xdr:sp macro="" textlink="">
      <xdr:nvSpPr>
        <xdr:cNvPr id="787" name="テキスト ボックス 786"/>
        <xdr:cNvSpPr txBox="1"/>
      </xdr:nvSpPr>
      <xdr:spPr>
        <a:xfrm>
          <a:off x="21088427" y="956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19368</xdr:rowOff>
    </xdr:from>
    <xdr:to>
      <xdr:col>29</xdr:col>
      <xdr:colOff>568325</xdr:colOff>
      <xdr:row>57</xdr:row>
      <xdr:rowOff>120968</xdr:rowOff>
    </xdr:to>
    <xdr:sp macro="" textlink="">
      <xdr:nvSpPr>
        <xdr:cNvPr id="788" name="円/楕円 787"/>
        <xdr:cNvSpPr/>
      </xdr:nvSpPr>
      <xdr:spPr>
        <a:xfrm>
          <a:off x="20383500" y="97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137495</xdr:rowOff>
    </xdr:from>
    <xdr:ext cx="469744" cy="259045"/>
    <xdr:sp macro="" textlink="">
      <xdr:nvSpPr>
        <xdr:cNvPr id="789" name="テキスト ボックス 788"/>
        <xdr:cNvSpPr txBox="1"/>
      </xdr:nvSpPr>
      <xdr:spPr>
        <a:xfrm>
          <a:off x="20199427" y="956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22034</xdr:rowOff>
    </xdr:from>
    <xdr:to>
      <xdr:col>28</xdr:col>
      <xdr:colOff>365125</xdr:colOff>
      <xdr:row>57</xdr:row>
      <xdr:rowOff>123634</xdr:rowOff>
    </xdr:to>
    <xdr:sp macro="" textlink="">
      <xdr:nvSpPr>
        <xdr:cNvPr id="790" name="円/楕円 789"/>
        <xdr:cNvSpPr/>
      </xdr:nvSpPr>
      <xdr:spPr>
        <a:xfrm>
          <a:off x="19494500" y="97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140161</xdr:rowOff>
    </xdr:from>
    <xdr:ext cx="469744" cy="259045"/>
    <xdr:sp macro="" textlink="">
      <xdr:nvSpPr>
        <xdr:cNvPr id="791" name="テキスト ボックス 790"/>
        <xdr:cNvSpPr txBox="1"/>
      </xdr:nvSpPr>
      <xdr:spPr>
        <a:xfrm>
          <a:off x="19310427" y="956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25044</xdr:rowOff>
    </xdr:from>
    <xdr:to>
      <xdr:col>27</xdr:col>
      <xdr:colOff>161925</xdr:colOff>
      <xdr:row>57</xdr:row>
      <xdr:rowOff>126644</xdr:rowOff>
    </xdr:to>
    <xdr:sp macro="" textlink="">
      <xdr:nvSpPr>
        <xdr:cNvPr id="792" name="円/楕円 791"/>
        <xdr:cNvSpPr/>
      </xdr:nvSpPr>
      <xdr:spPr>
        <a:xfrm>
          <a:off x="18605500" y="97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143171</xdr:rowOff>
    </xdr:from>
    <xdr:ext cx="469744" cy="259045"/>
    <xdr:sp macro="" textlink="">
      <xdr:nvSpPr>
        <xdr:cNvPr id="793" name="テキスト ボックス 792"/>
        <xdr:cNvSpPr txBox="1"/>
      </xdr:nvSpPr>
      <xdr:spPr>
        <a:xfrm>
          <a:off x="18421427" y="957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101241</xdr:rowOff>
    </xdr:from>
    <xdr:to>
      <xdr:col>32</xdr:col>
      <xdr:colOff>187325</xdr:colOff>
      <xdr:row>74</xdr:row>
      <xdr:rowOff>150270</xdr:rowOff>
    </xdr:to>
    <xdr:cxnSp macro="">
      <xdr:nvCxnSpPr>
        <xdr:cNvPr id="824" name="直線コネクタ 823"/>
        <xdr:cNvCxnSpPr/>
      </xdr:nvCxnSpPr>
      <xdr:spPr>
        <a:xfrm flipV="1">
          <a:off x="21323300" y="12788541"/>
          <a:ext cx="838200" cy="4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30168</xdr:rowOff>
    </xdr:from>
    <xdr:to>
      <xdr:col>31</xdr:col>
      <xdr:colOff>34925</xdr:colOff>
      <xdr:row>74</xdr:row>
      <xdr:rowOff>150270</xdr:rowOff>
    </xdr:to>
    <xdr:cxnSp macro="">
      <xdr:nvCxnSpPr>
        <xdr:cNvPr id="827" name="直線コネクタ 826"/>
        <xdr:cNvCxnSpPr/>
      </xdr:nvCxnSpPr>
      <xdr:spPr>
        <a:xfrm>
          <a:off x="20434300" y="12717468"/>
          <a:ext cx="889000" cy="1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137374</xdr:rowOff>
    </xdr:from>
    <xdr:to>
      <xdr:col>31</xdr:col>
      <xdr:colOff>85725</xdr:colOff>
      <xdr:row>76</xdr:row>
      <xdr:rowOff>67525</xdr:rowOff>
    </xdr:to>
    <xdr:sp macro="" textlink="">
      <xdr:nvSpPr>
        <xdr:cNvPr id="828" name="フローチャート : 判断 827"/>
        <xdr:cNvSpPr/>
      </xdr:nvSpPr>
      <xdr:spPr>
        <a:xfrm>
          <a:off x="21272500" y="129961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58652</xdr:rowOff>
    </xdr:from>
    <xdr:ext cx="534377" cy="259045"/>
    <xdr:sp macro="" textlink="">
      <xdr:nvSpPr>
        <xdr:cNvPr id="829" name="テキスト ボックス 828"/>
        <xdr:cNvSpPr txBox="1"/>
      </xdr:nvSpPr>
      <xdr:spPr>
        <a:xfrm>
          <a:off x="21056111" y="130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30168</xdr:rowOff>
    </xdr:from>
    <xdr:to>
      <xdr:col>29</xdr:col>
      <xdr:colOff>517525</xdr:colOff>
      <xdr:row>74</xdr:row>
      <xdr:rowOff>95069</xdr:rowOff>
    </xdr:to>
    <xdr:cxnSp macro="">
      <xdr:nvCxnSpPr>
        <xdr:cNvPr id="830" name="直線コネクタ 829"/>
        <xdr:cNvCxnSpPr/>
      </xdr:nvCxnSpPr>
      <xdr:spPr>
        <a:xfrm flipV="1">
          <a:off x="19545300" y="12717468"/>
          <a:ext cx="889000" cy="6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151918</xdr:rowOff>
    </xdr:from>
    <xdr:to>
      <xdr:col>29</xdr:col>
      <xdr:colOff>568325</xdr:colOff>
      <xdr:row>76</xdr:row>
      <xdr:rowOff>82068</xdr:rowOff>
    </xdr:to>
    <xdr:sp macro="" textlink="">
      <xdr:nvSpPr>
        <xdr:cNvPr id="831" name="フローチャート : 判断 830"/>
        <xdr:cNvSpPr/>
      </xdr:nvSpPr>
      <xdr:spPr>
        <a:xfrm>
          <a:off x="20383500" y="130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73195</xdr:rowOff>
    </xdr:from>
    <xdr:ext cx="534377" cy="259045"/>
    <xdr:sp macro="" textlink="">
      <xdr:nvSpPr>
        <xdr:cNvPr id="832" name="テキスト ボックス 831"/>
        <xdr:cNvSpPr txBox="1"/>
      </xdr:nvSpPr>
      <xdr:spPr>
        <a:xfrm>
          <a:off x="20167111" y="131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95069</xdr:rowOff>
    </xdr:from>
    <xdr:to>
      <xdr:col>28</xdr:col>
      <xdr:colOff>314325</xdr:colOff>
      <xdr:row>74</xdr:row>
      <xdr:rowOff>107968</xdr:rowOff>
    </xdr:to>
    <xdr:cxnSp macro="">
      <xdr:nvCxnSpPr>
        <xdr:cNvPr id="833" name="直線コネクタ 832"/>
        <xdr:cNvCxnSpPr/>
      </xdr:nvCxnSpPr>
      <xdr:spPr>
        <a:xfrm flipV="1">
          <a:off x="18656300" y="12782369"/>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4" name="フローチャート : 判断 833"/>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85768</xdr:rowOff>
    </xdr:from>
    <xdr:ext cx="534377" cy="259045"/>
    <xdr:sp macro="" textlink="">
      <xdr:nvSpPr>
        <xdr:cNvPr id="835" name="テキスト ボックス 834"/>
        <xdr:cNvSpPr txBox="1"/>
      </xdr:nvSpPr>
      <xdr:spPr>
        <a:xfrm>
          <a:off x="19278111" y="131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4176</xdr:rowOff>
    </xdr:from>
    <xdr:to>
      <xdr:col>27</xdr:col>
      <xdr:colOff>161925</xdr:colOff>
      <xdr:row>76</xdr:row>
      <xdr:rowOff>105776</xdr:rowOff>
    </xdr:to>
    <xdr:sp macro="" textlink="">
      <xdr:nvSpPr>
        <xdr:cNvPr id="836" name="フローチャート : 判断 835"/>
        <xdr:cNvSpPr/>
      </xdr:nvSpPr>
      <xdr:spPr>
        <a:xfrm>
          <a:off x="18605500" y="1303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96903</xdr:rowOff>
    </xdr:from>
    <xdr:ext cx="534377" cy="259045"/>
    <xdr:sp macro="" textlink="">
      <xdr:nvSpPr>
        <xdr:cNvPr id="837" name="テキスト ボックス 836"/>
        <xdr:cNvSpPr txBox="1"/>
      </xdr:nvSpPr>
      <xdr:spPr>
        <a:xfrm>
          <a:off x="18389111" y="131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50441</xdr:rowOff>
    </xdr:from>
    <xdr:to>
      <xdr:col>32</xdr:col>
      <xdr:colOff>238125</xdr:colOff>
      <xdr:row>74</xdr:row>
      <xdr:rowOff>152041</xdr:rowOff>
    </xdr:to>
    <xdr:sp macro="" textlink="">
      <xdr:nvSpPr>
        <xdr:cNvPr id="843" name="円/楕円 842"/>
        <xdr:cNvSpPr/>
      </xdr:nvSpPr>
      <xdr:spPr>
        <a:xfrm>
          <a:off x="22110700" y="1273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73318</xdr:rowOff>
    </xdr:from>
    <xdr:ext cx="534377" cy="259045"/>
    <xdr:sp macro="" textlink="">
      <xdr:nvSpPr>
        <xdr:cNvPr id="844" name="繰出金該当値テキスト"/>
        <xdr:cNvSpPr txBox="1"/>
      </xdr:nvSpPr>
      <xdr:spPr>
        <a:xfrm>
          <a:off x="22212300" y="1258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78,533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99470</xdr:rowOff>
    </xdr:from>
    <xdr:to>
      <xdr:col>31</xdr:col>
      <xdr:colOff>85725</xdr:colOff>
      <xdr:row>75</xdr:row>
      <xdr:rowOff>29620</xdr:rowOff>
    </xdr:to>
    <xdr:sp macro="" textlink="">
      <xdr:nvSpPr>
        <xdr:cNvPr id="845" name="円/楕円 844"/>
        <xdr:cNvSpPr/>
      </xdr:nvSpPr>
      <xdr:spPr>
        <a:xfrm>
          <a:off x="21272500" y="127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46147</xdr:rowOff>
    </xdr:from>
    <xdr:ext cx="534377" cy="259045"/>
    <xdr:sp macro="" textlink="">
      <xdr:nvSpPr>
        <xdr:cNvPr id="846" name="テキスト ボックス 845"/>
        <xdr:cNvSpPr txBox="1"/>
      </xdr:nvSpPr>
      <xdr:spPr>
        <a:xfrm>
          <a:off x="21056111" y="1256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74,029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150818</xdr:rowOff>
    </xdr:from>
    <xdr:to>
      <xdr:col>29</xdr:col>
      <xdr:colOff>568325</xdr:colOff>
      <xdr:row>74</xdr:row>
      <xdr:rowOff>80968</xdr:rowOff>
    </xdr:to>
    <xdr:sp macro="" textlink="">
      <xdr:nvSpPr>
        <xdr:cNvPr id="847" name="円/楕円 846"/>
        <xdr:cNvSpPr/>
      </xdr:nvSpPr>
      <xdr:spPr>
        <a:xfrm>
          <a:off x="20383500" y="126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97495</xdr:rowOff>
    </xdr:from>
    <xdr:ext cx="534377" cy="259045"/>
    <xdr:sp macro="" textlink="">
      <xdr:nvSpPr>
        <xdr:cNvPr id="848" name="テキスト ボックス 847"/>
        <xdr:cNvSpPr txBox="1"/>
      </xdr:nvSpPr>
      <xdr:spPr>
        <a:xfrm>
          <a:off x="20167111" y="12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44269</xdr:rowOff>
    </xdr:from>
    <xdr:to>
      <xdr:col>28</xdr:col>
      <xdr:colOff>365125</xdr:colOff>
      <xdr:row>74</xdr:row>
      <xdr:rowOff>145869</xdr:rowOff>
    </xdr:to>
    <xdr:sp macro="" textlink="">
      <xdr:nvSpPr>
        <xdr:cNvPr id="849" name="円/楕円 848"/>
        <xdr:cNvSpPr/>
      </xdr:nvSpPr>
      <xdr:spPr>
        <a:xfrm>
          <a:off x="19494500" y="127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162396</xdr:rowOff>
    </xdr:from>
    <xdr:ext cx="534377" cy="259045"/>
    <xdr:sp macro="" textlink="">
      <xdr:nvSpPr>
        <xdr:cNvPr id="850" name="テキスト ボックス 849"/>
        <xdr:cNvSpPr txBox="1"/>
      </xdr:nvSpPr>
      <xdr:spPr>
        <a:xfrm>
          <a:off x="19278111" y="1250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57168</xdr:rowOff>
    </xdr:from>
    <xdr:to>
      <xdr:col>27</xdr:col>
      <xdr:colOff>161925</xdr:colOff>
      <xdr:row>74</xdr:row>
      <xdr:rowOff>158768</xdr:rowOff>
    </xdr:to>
    <xdr:sp macro="" textlink="">
      <xdr:nvSpPr>
        <xdr:cNvPr id="851" name="円/楕円 850"/>
        <xdr:cNvSpPr/>
      </xdr:nvSpPr>
      <xdr:spPr>
        <a:xfrm>
          <a:off x="18605500" y="127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3845</xdr:rowOff>
    </xdr:from>
    <xdr:ext cx="534377" cy="259045"/>
    <xdr:sp macro="" textlink="">
      <xdr:nvSpPr>
        <xdr:cNvPr id="852" name="テキスト ボックス 851"/>
        <xdr:cNvSpPr txBox="1"/>
      </xdr:nvSpPr>
      <xdr:spPr>
        <a:xfrm>
          <a:off x="18389111" y="125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類似団体の人口は約</a:t>
          </a:r>
          <a:r>
            <a:rPr kumimoji="1" lang="en-US" altLang="ja-JP" sz="1300">
              <a:latin typeface="ＭＳ Ｐゴシック"/>
            </a:rPr>
            <a:t>50,000</a:t>
          </a:r>
          <a:r>
            <a:rPr kumimoji="1" lang="ja-JP" altLang="en-US" sz="1300">
              <a:latin typeface="ＭＳ Ｐゴシック"/>
            </a:rPr>
            <a:t>人～</a:t>
          </a:r>
          <a:r>
            <a:rPr kumimoji="1" lang="en-US" altLang="ja-JP" sz="1300">
              <a:latin typeface="ＭＳ Ｐゴシック"/>
            </a:rPr>
            <a:t>22,000</a:t>
          </a:r>
          <a:r>
            <a:rPr kumimoji="1" lang="ja-JP" altLang="en-US" sz="1300">
              <a:latin typeface="ＭＳ Ｐゴシック"/>
            </a:rPr>
            <a:t>人と広く分布しており、宍粟市はその中ほどに位置する。</a:t>
          </a:r>
          <a:endParaRPr kumimoji="1" lang="en-US" altLang="ja-JP" sz="1300">
            <a:latin typeface="ＭＳ Ｐゴシック"/>
          </a:endParaRPr>
        </a:p>
        <a:p>
          <a:r>
            <a:rPr kumimoji="1" lang="ja-JP" altLang="en-US" sz="1300">
              <a:latin typeface="ＭＳ Ｐゴシック"/>
            </a:rPr>
            <a:t>　一人あたりの人件費・公債費・繰出金が他と比較し高くなっているが、類似団体内でも第６位と広大な面積を有することで、支所等の施設が多く必要となっており、また、中山間地域が多くを占めるなど、地理的要因等により過去の資本費整備コストが嵩んでいることに起因する。</a:t>
          </a:r>
          <a:endParaRPr kumimoji="1" lang="en-US" altLang="ja-JP" sz="1300">
            <a:latin typeface="ＭＳ Ｐゴシック"/>
          </a:endParaRPr>
        </a:p>
        <a:p>
          <a:r>
            <a:rPr kumimoji="1" lang="ja-JP" altLang="en-US" sz="1300">
              <a:latin typeface="ＭＳ Ｐゴシック"/>
            </a:rPr>
            <a:t>　また、補助費においても他と比較し高くなっているが、今後、公営企業に対する補助金について、水道事業経営戦略や新公立病院改革プランに基づく施策のなかで、一般会計負担を抑制していくなど、数値の改善に努める必要がある。</a:t>
          </a:r>
          <a:endParaRPr kumimoji="1" lang="en-US" altLang="ja-JP" sz="1300">
            <a:latin typeface="ＭＳ Ｐゴシック"/>
          </a:endParaRPr>
        </a:p>
        <a:p>
          <a:r>
            <a:rPr kumimoji="1" lang="ja-JP" altLang="en-US" sz="1300">
              <a:latin typeface="ＭＳ Ｐゴシック"/>
            </a:rPr>
            <a:t>　今後の少子高齢化の影響も含め</a:t>
          </a:r>
          <a:r>
            <a:rPr kumimoji="1" lang="ja-JP" altLang="ja-JP" sz="1100">
              <a:solidFill>
                <a:schemeClr val="dk1"/>
              </a:solidFill>
              <a:effectLst/>
              <a:latin typeface="+mn-lt"/>
              <a:ea typeface="+mn-ea"/>
              <a:cs typeface="+mn-cs"/>
            </a:rPr>
            <a:t>、</a:t>
          </a:r>
          <a:r>
            <a:rPr kumimoji="1" lang="ja-JP" altLang="en-US" sz="1300">
              <a:latin typeface="ＭＳ Ｐゴシック"/>
            </a:rPr>
            <a:t>人口減少が見込まれるなかで、一人あたりのコストが高くなることが想定されるため、今後も、積極的な繰上償還に継続して取り組み公債費の抑制に努めるほか、住環境整備・定住施策等を進めるとともに、補助費等の適切な予算措置に取り組む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28339</xdr:rowOff>
    </xdr:from>
    <xdr:to>
      <xdr:col>6</xdr:col>
      <xdr:colOff>511175</xdr:colOff>
      <xdr:row>36</xdr:row>
      <xdr:rowOff>133169</xdr:rowOff>
    </xdr:to>
    <xdr:cxnSp macro="">
      <xdr:nvCxnSpPr>
        <xdr:cNvPr id="63" name="直線コネクタ 62"/>
        <xdr:cNvCxnSpPr/>
      </xdr:nvCxnSpPr>
      <xdr:spPr>
        <a:xfrm flipV="1">
          <a:off x="3797300" y="6200539"/>
          <a:ext cx="8382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133169</xdr:rowOff>
    </xdr:from>
    <xdr:to>
      <xdr:col>5</xdr:col>
      <xdr:colOff>358775</xdr:colOff>
      <xdr:row>36</xdr:row>
      <xdr:rowOff>157661</xdr:rowOff>
    </xdr:to>
    <xdr:cxnSp macro="">
      <xdr:nvCxnSpPr>
        <xdr:cNvPr id="66" name="直線コネクタ 65"/>
        <xdr:cNvCxnSpPr/>
      </xdr:nvCxnSpPr>
      <xdr:spPr>
        <a:xfrm flipV="1">
          <a:off x="2908300" y="630536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98371</xdr:rowOff>
    </xdr:from>
    <xdr:to>
      <xdr:col>5</xdr:col>
      <xdr:colOff>409575</xdr:colOff>
      <xdr:row>36</xdr:row>
      <xdr:rowOff>28521</xdr:rowOff>
    </xdr:to>
    <xdr:sp macro="" textlink="">
      <xdr:nvSpPr>
        <xdr:cNvPr id="67" name="フローチャート : 判断 66"/>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45048</xdr:rowOff>
    </xdr:from>
    <xdr:ext cx="469744" cy="259045"/>
    <xdr:sp macro="" textlink="">
      <xdr:nvSpPr>
        <xdr:cNvPr id="68" name="テキスト ボックス 67"/>
        <xdr:cNvSpPr txBox="1"/>
      </xdr:nvSpPr>
      <xdr:spPr>
        <a:xfrm>
          <a:off x="3562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144925</xdr:rowOff>
    </xdr:from>
    <xdr:to>
      <xdr:col>4</xdr:col>
      <xdr:colOff>155575</xdr:colOff>
      <xdr:row>36</xdr:row>
      <xdr:rowOff>157661</xdr:rowOff>
    </xdr:to>
    <xdr:cxnSp macro="">
      <xdr:nvCxnSpPr>
        <xdr:cNvPr id="69" name="直線コネクタ 68"/>
        <xdr:cNvCxnSpPr/>
      </xdr:nvCxnSpPr>
      <xdr:spPr>
        <a:xfrm>
          <a:off x="2019300" y="6145675"/>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117312</xdr:rowOff>
    </xdr:from>
    <xdr:to>
      <xdr:col>4</xdr:col>
      <xdr:colOff>206375</xdr:colOff>
      <xdr:row>36</xdr:row>
      <xdr:rowOff>47462</xdr:rowOff>
    </xdr:to>
    <xdr:sp macro="" textlink="">
      <xdr:nvSpPr>
        <xdr:cNvPr id="70" name="フローチャート : 判断 69"/>
        <xdr:cNvSpPr/>
      </xdr:nvSpPr>
      <xdr:spPr>
        <a:xfrm>
          <a:off x="2857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63989</xdr:rowOff>
    </xdr:from>
    <xdr:ext cx="469744" cy="259045"/>
    <xdr:sp macro="" textlink="">
      <xdr:nvSpPr>
        <xdr:cNvPr id="71" name="テキスト ボックス 70"/>
        <xdr:cNvSpPr txBox="1"/>
      </xdr:nvSpPr>
      <xdr:spPr>
        <a:xfrm>
          <a:off x="2673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162234</xdr:rowOff>
    </xdr:from>
    <xdr:to>
      <xdr:col>2</xdr:col>
      <xdr:colOff>638175</xdr:colOff>
      <xdr:row>35</xdr:row>
      <xdr:rowOff>144925</xdr:rowOff>
    </xdr:to>
    <xdr:cxnSp macro="">
      <xdr:nvCxnSpPr>
        <xdr:cNvPr id="72" name="直線コネクタ 71"/>
        <xdr:cNvCxnSpPr/>
      </xdr:nvCxnSpPr>
      <xdr:spPr>
        <a:xfrm>
          <a:off x="1130300" y="5991534"/>
          <a:ext cx="889000" cy="1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49385</xdr:rowOff>
    </xdr:from>
    <xdr:to>
      <xdr:col>3</xdr:col>
      <xdr:colOff>3175</xdr:colOff>
      <xdr:row>35</xdr:row>
      <xdr:rowOff>150985</xdr:rowOff>
    </xdr:to>
    <xdr:sp macro="" textlink="">
      <xdr:nvSpPr>
        <xdr:cNvPr id="73" name="フローチャート :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167512</xdr:rowOff>
    </xdr:from>
    <xdr:ext cx="469744" cy="259045"/>
    <xdr:sp macro="" textlink="">
      <xdr:nvSpPr>
        <xdr:cNvPr id="74" name="テキスト ボックス 73"/>
        <xdr:cNvSpPr txBox="1"/>
      </xdr:nvSpPr>
      <xdr:spPr>
        <a:xfrm>
          <a:off x="1784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4645</xdr:rowOff>
    </xdr:from>
    <xdr:to>
      <xdr:col>1</xdr:col>
      <xdr:colOff>485775</xdr:colOff>
      <xdr:row>34</xdr:row>
      <xdr:rowOff>106245</xdr:rowOff>
    </xdr:to>
    <xdr:sp macro="" textlink="">
      <xdr:nvSpPr>
        <xdr:cNvPr id="75" name="フローチャート : 判断 74"/>
        <xdr:cNvSpPr/>
      </xdr:nvSpPr>
      <xdr:spPr>
        <a:xfrm>
          <a:off x="1079500" y="58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122772</xdr:rowOff>
    </xdr:from>
    <xdr:ext cx="469744" cy="259045"/>
    <xdr:sp macro="" textlink="">
      <xdr:nvSpPr>
        <xdr:cNvPr id="76" name="テキスト ボックス 75"/>
        <xdr:cNvSpPr txBox="1"/>
      </xdr:nvSpPr>
      <xdr:spPr>
        <a:xfrm>
          <a:off x="895427"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148989</xdr:rowOff>
    </xdr:from>
    <xdr:to>
      <xdr:col>6</xdr:col>
      <xdr:colOff>561975</xdr:colOff>
      <xdr:row>36</xdr:row>
      <xdr:rowOff>79139</xdr:rowOff>
    </xdr:to>
    <xdr:sp macro="" textlink="">
      <xdr:nvSpPr>
        <xdr:cNvPr id="82" name="円/楕円 81"/>
        <xdr:cNvSpPr/>
      </xdr:nvSpPr>
      <xdr:spPr>
        <a:xfrm>
          <a:off x="4584700" y="61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127416</xdr:rowOff>
    </xdr:from>
    <xdr:ext cx="469744" cy="259045"/>
    <xdr:sp macro="" textlink="">
      <xdr:nvSpPr>
        <xdr:cNvPr id="83" name="議会費該当値テキスト"/>
        <xdr:cNvSpPr txBox="1"/>
      </xdr:nvSpPr>
      <xdr:spPr>
        <a:xfrm>
          <a:off x="4686300" y="61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82369</xdr:rowOff>
    </xdr:from>
    <xdr:to>
      <xdr:col>5</xdr:col>
      <xdr:colOff>409575</xdr:colOff>
      <xdr:row>37</xdr:row>
      <xdr:rowOff>12519</xdr:rowOff>
    </xdr:to>
    <xdr:sp macro="" textlink="">
      <xdr:nvSpPr>
        <xdr:cNvPr id="84" name="円/楕円 83"/>
        <xdr:cNvSpPr/>
      </xdr:nvSpPr>
      <xdr:spPr>
        <a:xfrm>
          <a:off x="3746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3646</xdr:rowOff>
    </xdr:from>
    <xdr:ext cx="469744" cy="259045"/>
    <xdr:sp macro="" textlink="">
      <xdr:nvSpPr>
        <xdr:cNvPr id="85" name="テキスト ボックス 84"/>
        <xdr:cNvSpPr txBox="1"/>
      </xdr:nvSpPr>
      <xdr:spPr>
        <a:xfrm>
          <a:off x="3562427"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106861</xdr:rowOff>
    </xdr:from>
    <xdr:to>
      <xdr:col>4</xdr:col>
      <xdr:colOff>206375</xdr:colOff>
      <xdr:row>37</xdr:row>
      <xdr:rowOff>37011</xdr:rowOff>
    </xdr:to>
    <xdr:sp macro="" textlink="">
      <xdr:nvSpPr>
        <xdr:cNvPr id="86" name="円/楕円 85"/>
        <xdr:cNvSpPr/>
      </xdr:nvSpPr>
      <xdr:spPr>
        <a:xfrm>
          <a:off x="2857500" y="62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28138</xdr:rowOff>
    </xdr:from>
    <xdr:ext cx="469744" cy="259045"/>
    <xdr:sp macro="" textlink="">
      <xdr:nvSpPr>
        <xdr:cNvPr id="87" name="テキスト ボックス 86"/>
        <xdr:cNvSpPr txBox="1"/>
      </xdr:nvSpPr>
      <xdr:spPr>
        <a:xfrm>
          <a:off x="2673427" y="63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94125</xdr:rowOff>
    </xdr:from>
    <xdr:to>
      <xdr:col>3</xdr:col>
      <xdr:colOff>3175</xdr:colOff>
      <xdr:row>36</xdr:row>
      <xdr:rowOff>24275</xdr:rowOff>
    </xdr:to>
    <xdr:sp macro="" textlink="">
      <xdr:nvSpPr>
        <xdr:cNvPr id="88" name="円/楕円 87"/>
        <xdr:cNvSpPr/>
      </xdr:nvSpPr>
      <xdr:spPr>
        <a:xfrm>
          <a:off x="19685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15402</xdr:rowOff>
    </xdr:from>
    <xdr:ext cx="469744" cy="259045"/>
    <xdr:sp macro="" textlink="">
      <xdr:nvSpPr>
        <xdr:cNvPr id="89" name="テキスト ボックス 88"/>
        <xdr:cNvSpPr txBox="1"/>
      </xdr:nvSpPr>
      <xdr:spPr>
        <a:xfrm>
          <a:off x="1784427" y="61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111434</xdr:rowOff>
    </xdr:from>
    <xdr:to>
      <xdr:col>1</xdr:col>
      <xdr:colOff>485775</xdr:colOff>
      <xdr:row>35</xdr:row>
      <xdr:rowOff>41584</xdr:rowOff>
    </xdr:to>
    <xdr:sp macro="" textlink="">
      <xdr:nvSpPr>
        <xdr:cNvPr id="90" name="円/楕円 89"/>
        <xdr:cNvSpPr/>
      </xdr:nvSpPr>
      <xdr:spPr>
        <a:xfrm>
          <a:off x="1079500" y="59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32711</xdr:rowOff>
    </xdr:from>
    <xdr:ext cx="469744" cy="259045"/>
    <xdr:sp macro="" textlink="">
      <xdr:nvSpPr>
        <xdr:cNvPr id="91" name="テキスト ボックス 90"/>
        <xdr:cNvSpPr txBox="1"/>
      </xdr:nvSpPr>
      <xdr:spPr>
        <a:xfrm>
          <a:off x="895427"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124471</xdr:rowOff>
    </xdr:from>
    <xdr:to>
      <xdr:col>6</xdr:col>
      <xdr:colOff>511175</xdr:colOff>
      <xdr:row>57</xdr:row>
      <xdr:rowOff>163966</xdr:rowOff>
    </xdr:to>
    <xdr:cxnSp macro="">
      <xdr:nvCxnSpPr>
        <xdr:cNvPr id="120" name="直線コネクタ 119"/>
        <xdr:cNvCxnSpPr/>
      </xdr:nvCxnSpPr>
      <xdr:spPr>
        <a:xfrm flipV="1">
          <a:off x="3797300" y="9897121"/>
          <a:ext cx="838200" cy="3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135216</xdr:rowOff>
    </xdr:from>
    <xdr:to>
      <xdr:col>5</xdr:col>
      <xdr:colOff>358775</xdr:colOff>
      <xdr:row>57</xdr:row>
      <xdr:rowOff>163966</xdr:rowOff>
    </xdr:to>
    <xdr:cxnSp macro="">
      <xdr:nvCxnSpPr>
        <xdr:cNvPr id="123" name="直線コネクタ 122"/>
        <xdr:cNvCxnSpPr/>
      </xdr:nvCxnSpPr>
      <xdr:spPr>
        <a:xfrm>
          <a:off x="2908300" y="9907866"/>
          <a:ext cx="8890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53913</xdr:rowOff>
    </xdr:from>
    <xdr:to>
      <xdr:col>5</xdr:col>
      <xdr:colOff>409575</xdr:colOff>
      <xdr:row>57</xdr:row>
      <xdr:rowOff>155513</xdr:rowOff>
    </xdr:to>
    <xdr:sp macro="" textlink="">
      <xdr:nvSpPr>
        <xdr:cNvPr id="124" name="フローチャート : 判断 123"/>
        <xdr:cNvSpPr/>
      </xdr:nvSpPr>
      <xdr:spPr>
        <a:xfrm>
          <a:off x="3746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590</xdr:rowOff>
    </xdr:from>
    <xdr:ext cx="534377" cy="259045"/>
    <xdr:sp macro="" textlink="">
      <xdr:nvSpPr>
        <xdr:cNvPr id="125" name="テキスト ボックス 124"/>
        <xdr:cNvSpPr txBox="1"/>
      </xdr:nvSpPr>
      <xdr:spPr>
        <a:xfrm>
          <a:off x="3530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122296</xdr:rowOff>
    </xdr:from>
    <xdr:to>
      <xdr:col>4</xdr:col>
      <xdr:colOff>155575</xdr:colOff>
      <xdr:row>57</xdr:row>
      <xdr:rowOff>135216</xdr:rowOff>
    </xdr:to>
    <xdr:cxnSp macro="">
      <xdr:nvCxnSpPr>
        <xdr:cNvPr id="126" name="直線コネクタ 125"/>
        <xdr:cNvCxnSpPr/>
      </xdr:nvCxnSpPr>
      <xdr:spPr>
        <a:xfrm>
          <a:off x="2019300" y="9894946"/>
          <a:ext cx="8890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41679</xdr:rowOff>
    </xdr:from>
    <xdr:to>
      <xdr:col>4</xdr:col>
      <xdr:colOff>206375</xdr:colOff>
      <xdr:row>57</xdr:row>
      <xdr:rowOff>143279</xdr:rowOff>
    </xdr:to>
    <xdr:sp macro="" textlink="">
      <xdr:nvSpPr>
        <xdr:cNvPr id="127" name="フローチャート : 判断 126"/>
        <xdr:cNvSpPr/>
      </xdr:nvSpPr>
      <xdr:spPr>
        <a:xfrm>
          <a:off x="2857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159806</xdr:rowOff>
    </xdr:from>
    <xdr:ext cx="534377" cy="259045"/>
    <xdr:sp macro="" textlink="">
      <xdr:nvSpPr>
        <xdr:cNvPr id="128" name="テキスト ボックス 127"/>
        <xdr:cNvSpPr txBox="1"/>
      </xdr:nvSpPr>
      <xdr:spPr>
        <a:xfrm>
          <a:off x="2641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121267</xdr:rowOff>
    </xdr:from>
    <xdr:to>
      <xdr:col>2</xdr:col>
      <xdr:colOff>638175</xdr:colOff>
      <xdr:row>57</xdr:row>
      <xdr:rowOff>122296</xdr:rowOff>
    </xdr:to>
    <xdr:cxnSp macro="">
      <xdr:nvCxnSpPr>
        <xdr:cNvPr id="129" name="直線コネクタ 128"/>
        <xdr:cNvCxnSpPr/>
      </xdr:nvCxnSpPr>
      <xdr:spPr>
        <a:xfrm>
          <a:off x="1130300" y="989391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38730</xdr:rowOff>
    </xdr:from>
    <xdr:to>
      <xdr:col>3</xdr:col>
      <xdr:colOff>3175</xdr:colOff>
      <xdr:row>57</xdr:row>
      <xdr:rowOff>140330</xdr:rowOff>
    </xdr:to>
    <xdr:sp macro="" textlink="">
      <xdr:nvSpPr>
        <xdr:cNvPr id="130" name="フローチャート : 判断 129"/>
        <xdr:cNvSpPr/>
      </xdr:nvSpPr>
      <xdr:spPr>
        <a:xfrm>
          <a:off x="1968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156857</xdr:rowOff>
    </xdr:from>
    <xdr:ext cx="534377" cy="259045"/>
    <xdr:sp macro="" textlink="">
      <xdr:nvSpPr>
        <xdr:cNvPr id="131" name="テキスト ボックス 130"/>
        <xdr:cNvSpPr txBox="1"/>
      </xdr:nvSpPr>
      <xdr:spPr>
        <a:xfrm>
          <a:off x="1752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33659</xdr:rowOff>
    </xdr:from>
    <xdr:to>
      <xdr:col>1</xdr:col>
      <xdr:colOff>485775</xdr:colOff>
      <xdr:row>57</xdr:row>
      <xdr:rowOff>135259</xdr:rowOff>
    </xdr:to>
    <xdr:sp macro="" textlink="">
      <xdr:nvSpPr>
        <xdr:cNvPr id="132" name="フローチャート : 判断 131"/>
        <xdr:cNvSpPr/>
      </xdr:nvSpPr>
      <xdr:spPr>
        <a:xfrm>
          <a:off x="1079500" y="980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151786</xdr:rowOff>
    </xdr:from>
    <xdr:ext cx="534377" cy="259045"/>
    <xdr:sp macro="" textlink="">
      <xdr:nvSpPr>
        <xdr:cNvPr id="133" name="テキスト ボックス 132"/>
        <xdr:cNvSpPr txBox="1"/>
      </xdr:nvSpPr>
      <xdr:spPr>
        <a:xfrm>
          <a:off x="863111" y="9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73671</xdr:rowOff>
    </xdr:from>
    <xdr:to>
      <xdr:col>6</xdr:col>
      <xdr:colOff>561975</xdr:colOff>
      <xdr:row>58</xdr:row>
      <xdr:rowOff>3821</xdr:rowOff>
    </xdr:to>
    <xdr:sp macro="" textlink="">
      <xdr:nvSpPr>
        <xdr:cNvPr id="139" name="円/楕円 138"/>
        <xdr:cNvSpPr/>
      </xdr:nvSpPr>
      <xdr:spPr>
        <a:xfrm>
          <a:off x="4584700" y="98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33048</xdr:rowOff>
    </xdr:from>
    <xdr:ext cx="534377" cy="259045"/>
    <xdr:sp macro="" textlink="">
      <xdr:nvSpPr>
        <xdr:cNvPr id="140" name="総務費該当値テキスト"/>
        <xdr:cNvSpPr txBox="1"/>
      </xdr:nvSpPr>
      <xdr:spPr>
        <a:xfrm>
          <a:off x="4686300" y="96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113166</xdr:rowOff>
    </xdr:from>
    <xdr:to>
      <xdr:col>5</xdr:col>
      <xdr:colOff>409575</xdr:colOff>
      <xdr:row>58</xdr:row>
      <xdr:rowOff>43316</xdr:rowOff>
    </xdr:to>
    <xdr:sp macro="" textlink="">
      <xdr:nvSpPr>
        <xdr:cNvPr id="141" name="円/楕円 140"/>
        <xdr:cNvSpPr/>
      </xdr:nvSpPr>
      <xdr:spPr>
        <a:xfrm>
          <a:off x="3746500" y="98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34443</xdr:rowOff>
    </xdr:from>
    <xdr:ext cx="534377" cy="259045"/>
    <xdr:sp macro="" textlink="">
      <xdr:nvSpPr>
        <xdr:cNvPr id="142" name="テキスト ボックス 141"/>
        <xdr:cNvSpPr txBox="1"/>
      </xdr:nvSpPr>
      <xdr:spPr>
        <a:xfrm>
          <a:off x="3530111" y="99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84416</xdr:rowOff>
    </xdr:from>
    <xdr:to>
      <xdr:col>4</xdr:col>
      <xdr:colOff>206375</xdr:colOff>
      <xdr:row>58</xdr:row>
      <xdr:rowOff>14566</xdr:rowOff>
    </xdr:to>
    <xdr:sp macro="" textlink="">
      <xdr:nvSpPr>
        <xdr:cNvPr id="143" name="円/楕円 142"/>
        <xdr:cNvSpPr/>
      </xdr:nvSpPr>
      <xdr:spPr>
        <a:xfrm>
          <a:off x="2857500" y="98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5693</xdr:rowOff>
    </xdr:from>
    <xdr:ext cx="534377" cy="259045"/>
    <xdr:sp macro="" textlink="">
      <xdr:nvSpPr>
        <xdr:cNvPr id="144" name="テキスト ボックス 143"/>
        <xdr:cNvSpPr txBox="1"/>
      </xdr:nvSpPr>
      <xdr:spPr>
        <a:xfrm>
          <a:off x="2641111" y="99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71496</xdr:rowOff>
    </xdr:from>
    <xdr:to>
      <xdr:col>3</xdr:col>
      <xdr:colOff>3175</xdr:colOff>
      <xdr:row>58</xdr:row>
      <xdr:rowOff>1646</xdr:rowOff>
    </xdr:to>
    <xdr:sp macro="" textlink="">
      <xdr:nvSpPr>
        <xdr:cNvPr id="145" name="円/楕円 144"/>
        <xdr:cNvSpPr/>
      </xdr:nvSpPr>
      <xdr:spPr>
        <a:xfrm>
          <a:off x="1968500" y="98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164223</xdr:rowOff>
    </xdr:from>
    <xdr:ext cx="534377" cy="259045"/>
    <xdr:sp macro="" textlink="">
      <xdr:nvSpPr>
        <xdr:cNvPr id="146" name="テキスト ボックス 145"/>
        <xdr:cNvSpPr txBox="1"/>
      </xdr:nvSpPr>
      <xdr:spPr>
        <a:xfrm>
          <a:off x="1752111" y="99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70467</xdr:rowOff>
    </xdr:from>
    <xdr:to>
      <xdr:col>1</xdr:col>
      <xdr:colOff>485775</xdr:colOff>
      <xdr:row>58</xdr:row>
      <xdr:rowOff>617</xdr:rowOff>
    </xdr:to>
    <xdr:sp macro="" textlink="">
      <xdr:nvSpPr>
        <xdr:cNvPr id="147" name="円/楕円 146"/>
        <xdr:cNvSpPr/>
      </xdr:nvSpPr>
      <xdr:spPr>
        <a:xfrm>
          <a:off x="1079500" y="98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163194</xdr:rowOff>
    </xdr:from>
    <xdr:ext cx="534377" cy="259045"/>
    <xdr:sp macro="" textlink="">
      <xdr:nvSpPr>
        <xdr:cNvPr id="148" name="テキスト ボックス 147"/>
        <xdr:cNvSpPr txBox="1"/>
      </xdr:nvSpPr>
      <xdr:spPr>
        <a:xfrm>
          <a:off x="863111" y="99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163468</xdr:rowOff>
    </xdr:from>
    <xdr:to>
      <xdr:col>6</xdr:col>
      <xdr:colOff>511175</xdr:colOff>
      <xdr:row>78</xdr:row>
      <xdr:rowOff>33798</xdr:rowOff>
    </xdr:to>
    <xdr:cxnSp macro="">
      <xdr:nvCxnSpPr>
        <xdr:cNvPr id="178" name="直線コネクタ 177"/>
        <xdr:cNvCxnSpPr/>
      </xdr:nvCxnSpPr>
      <xdr:spPr>
        <a:xfrm flipV="1">
          <a:off x="3797300" y="13365118"/>
          <a:ext cx="8382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33798</xdr:rowOff>
    </xdr:from>
    <xdr:to>
      <xdr:col>5</xdr:col>
      <xdr:colOff>358775</xdr:colOff>
      <xdr:row>78</xdr:row>
      <xdr:rowOff>69123</xdr:rowOff>
    </xdr:to>
    <xdr:cxnSp macro="">
      <xdr:nvCxnSpPr>
        <xdr:cNvPr id="181" name="直線コネクタ 180"/>
        <xdr:cNvCxnSpPr/>
      </xdr:nvCxnSpPr>
      <xdr:spPr>
        <a:xfrm flipV="1">
          <a:off x="2908300" y="13406898"/>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142301</xdr:rowOff>
    </xdr:from>
    <xdr:to>
      <xdr:col>5</xdr:col>
      <xdr:colOff>409575</xdr:colOff>
      <xdr:row>78</xdr:row>
      <xdr:rowOff>72451</xdr:rowOff>
    </xdr:to>
    <xdr:sp macro="" textlink="">
      <xdr:nvSpPr>
        <xdr:cNvPr id="182" name="フローチャート : 判断 181"/>
        <xdr:cNvSpPr/>
      </xdr:nvSpPr>
      <xdr:spPr>
        <a:xfrm>
          <a:off x="3746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88978</xdr:rowOff>
    </xdr:from>
    <xdr:ext cx="599010" cy="259045"/>
    <xdr:sp macro="" textlink="">
      <xdr:nvSpPr>
        <xdr:cNvPr id="183" name="テキスト ボックス 182"/>
        <xdr:cNvSpPr txBox="1"/>
      </xdr:nvSpPr>
      <xdr:spPr>
        <a:xfrm>
          <a:off x="3497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69123</xdr:rowOff>
    </xdr:from>
    <xdr:to>
      <xdr:col>4</xdr:col>
      <xdr:colOff>155575</xdr:colOff>
      <xdr:row>78</xdr:row>
      <xdr:rowOff>96380</xdr:rowOff>
    </xdr:to>
    <xdr:cxnSp macro="">
      <xdr:nvCxnSpPr>
        <xdr:cNvPr id="184" name="直線コネクタ 183"/>
        <xdr:cNvCxnSpPr/>
      </xdr:nvCxnSpPr>
      <xdr:spPr>
        <a:xfrm flipV="1">
          <a:off x="2019300" y="13442223"/>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360</xdr:rowOff>
    </xdr:from>
    <xdr:to>
      <xdr:col>4</xdr:col>
      <xdr:colOff>206375</xdr:colOff>
      <xdr:row>78</xdr:row>
      <xdr:rowOff>101960</xdr:rowOff>
    </xdr:to>
    <xdr:sp macro="" textlink="">
      <xdr:nvSpPr>
        <xdr:cNvPr id="185" name="フローチャート : 判断 184"/>
        <xdr:cNvSpPr/>
      </xdr:nvSpPr>
      <xdr:spPr>
        <a:xfrm>
          <a:off x="2857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118487</xdr:rowOff>
    </xdr:from>
    <xdr:ext cx="599010" cy="259045"/>
    <xdr:sp macro="" textlink="">
      <xdr:nvSpPr>
        <xdr:cNvPr id="186" name="テキスト ボックス 185"/>
        <xdr:cNvSpPr txBox="1"/>
      </xdr:nvSpPr>
      <xdr:spPr>
        <a:xfrm>
          <a:off x="2608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96380</xdr:rowOff>
    </xdr:from>
    <xdr:to>
      <xdr:col>2</xdr:col>
      <xdr:colOff>638175</xdr:colOff>
      <xdr:row>78</xdr:row>
      <xdr:rowOff>109068</xdr:rowOff>
    </xdr:to>
    <xdr:cxnSp macro="">
      <xdr:nvCxnSpPr>
        <xdr:cNvPr id="187" name="直線コネクタ 186"/>
        <xdr:cNvCxnSpPr/>
      </xdr:nvCxnSpPr>
      <xdr:spPr>
        <a:xfrm flipV="1">
          <a:off x="1130300" y="1346948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30924</xdr:rowOff>
    </xdr:from>
    <xdr:to>
      <xdr:col>3</xdr:col>
      <xdr:colOff>3175</xdr:colOff>
      <xdr:row>78</xdr:row>
      <xdr:rowOff>132524</xdr:rowOff>
    </xdr:to>
    <xdr:sp macro="" textlink="">
      <xdr:nvSpPr>
        <xdr:cNvPr id="188" name="フローチャート : 判断 187"/>
        <xdr:cNvSpPr/>
      </xdr:nvSpPr>
      <xdr:spPr>
        <a:xfrm>
          <a:off x="1968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149051</xdr:rowOff>
    </xdr:from>
    <xdr:ext cx="599010" cy="259045"/>
    <xdr:sp macro="" textlink="">
      <xdr:nvSpPr>
        <xdr:cNvPr id="189" name="テキスト ボックス 188"/>
        <xdr:cNvSpPr txBox="1"/>
      </xdr:nvSpPr>
      <xdr:spPr>
        <a:xfrm>
          <a:off x="1719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27082</xdr:rowOff>
    </xdr:from>
    <xdr:to>
      <xdr:col>1</xdr:col>
      <xdr:colOff>485775</xdr:colOff>
      <xdr:row>78</xdr:row>
      <xdr:rowOff>128682</xdr:rowOff>
    </xdr:to>
    <xdr:sp macro="" textlink="">
      <xdr:nvSpPr>
        <xdr:cNvPr id="190" name="フローチャート : 判断 189"/>
        <xdr:cNvSpPr/>
      </xdr:nvSpPr>
      <xdr:spPr>
        <a:xfrm>
          <a:off x="1079500" y="134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145209</xdr:rowOff>
    </xdr:from>
    <xdr:ext cx="599010" cy="259045"/>
    <xdr:sp macro="" textlink="">
      <xdr:nvSpPr>
        <xdr:cNvPr id="191" name="テキスト ボックス 190"/>
        <xdr:cNvSpPr txBox="1"/>
      </xdr:nvSpPr>
      <xdr:spPr>
        <a:xfrm>
          <a:off x="830794" y="131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112668</xdr:rowOff>
    </xdr:from>
    <xdr:to>
      <xdr:col>6</xdr:col>
      <xdr:colOff>561975</xdr:colOff>
      <xdr:row>78</xdr:row>
      <xdr:rowOff>42818</xdr:rowOff>
    </xdr:to>
    <xdr:sp macro="" textlink="">
      <xdr:nvSpPr>
        <xdr:cNvPr id="197" name="円/楕円 196"/>
        <xdr:cNvSpPr/>
      </xdr:nvSpPr>
      <xdr:spPr>
        <a:xfrm>
          <a:off x="4584700" y="133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135545</xdr:rowOff>
    </xdr:from>
    <xdr:ext cx="599010" cy="259045"/>
    <xdr:sp macro="" textlink="">
      <xdr:nvSpPr>
        <xdr:cNvPr id="198" name="民生費該当値テキスト"/>
        <xdr:cNvSpPr txBox="1"/>
      </xdr:nvSpPr>
      <xdr:spPr>
        <a:xfrm>
          <a:off x="4686300" y="1316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154448</xdr:rowOff>
    </xdr:from>
    <xdr:to>
      <xdr:col>5</xdr:col>
      <xdr:colOff>409575</xdr:colOff>
      <xdr:row>78</xdr:row>
      <xdr:rowOff>84598</xdr:rowOff>
    </xdr:to>
    <xdr:sp macro="" textlink="">
      <xdr:nvSpPr>
        <xdr:cNvPr id="199" name="円/楕円 198"/>
        <xdr:cNvSpPr/>
      </xdr:nvSpPr>
      <xdr:spPr>
        <a:xfrm>
          <a:off x="3746500" y="133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75725</xdr:rowOff>
    </xdr:from>
    <xdr:ext cx="599010" cy="259045"/>
    <xdr:sp macro="" textlink="">
      <xdr:nvSpPr>
        <xdr:cNvPr id="200" name="テキスト ボックス 199"/>
        <xdr:cNvSpPr txBox="1"/>
      </xdr:nvSpPr>
      <xdr:spPr>
        <a:xfrm>
          <a:off x="3497794" y="1344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18323</xdr:rowOff>
    </xdr:from>
    <xdr:to>
      <xdr:col>4</xdr:col>
      <xdr:colOff>206375</xdr:colOff>
      <xdr:row>78</xdr:row>
      <xdr:rowOff>119923</xdr:rowOff>
    </xdr:to>
    <xdr:sp macro="" textlink="">
      <xdr:nvSpPr>
        <xdr:cNvPr id="201" name="円/楕円 200"/>
        <xdr:cNvSpPr/>
      </xdr:nvSpPr>
      <xdr:spPr>
        <a:xfrm>
          <a:off x="2857500" y="133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111050</xdr:rowOff>
    </xdr:from>
    <xdr:ext cx="599010" cy="259045"/>
    <xdr:sp macro="" textlink="">
      <xdr:nvSpPr>
        <xdr:cNvPr id="202" name="テキスト ボックス 201"/>
        <xdr:cNvSpPr txBox="1"/>
      </xdr:nvSpPr>
      <xdr:spPr>
        <a:xfrm>
          <a:off x="2608794" y="1348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45580</xdr:rowOff>
    </xdr:from>
    <xdr:to>
      <xdr:col>3</xdr:col>
      <xdr:colOff>3175</xdr:colOff>
      <xdr:row>78</xdr:row>
      <xdr:rowOff>147180</xdr:rowOff>
    </xdr:to>
    <xdr:sp macro="" textlink="">
      <xdr:nvSpPr>
        <xdr:cNvPr id="203" name="円/楕円 202"/>
        <xdr:cNvSpPr/>
      </xdr:nvSpPr>
      <xdr:spPr>
        <a:xfrm>
          <a:off x="1968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138307</xdr:rowOff>
    </xdr:from>
    <xdr:ext cx="599010" cy="259045"/>
    <xdr:sp macro="" textlink="">
      <xdr:nvSpPr>
        <xdr:cNvPr id="204" name="テキスト ボックス 203"/>
        <xdr:cNvSpPr txBox="1"/>
      </xdr:nvSpPr>
      <xdr:spPr>
        <a:xfrm>
          <a:off x="1719794" y="1351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58268</xdr:rowOff>
    </xdr:from>
    <xdr:to>
      <xdr:col>1</xdr:col>
      <xdr:colOff>485775</xdr:colOff>
      <xdr:row>78</xdr:row>
      <xdr:rowOff>159868</xdr:rowOff>
    </xdr:to>
    <xdr:sp macro="" textlink="">
      <xdr:nvSpPr>
        <xdr:cNvPr id="205" name="円/楕円 204"/>
        <xdr:cNvSpPr/>
      </xdr:nvSpPr>
      <xdr:spPr>
        <a:xfrm>
          <a:off x="1079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150995</xdr:rowOff>
    </xdr:from>
    <xdr:ext cx="599010" cy="259045"/>
    <xdr:sp macro="" textlink="">
      <xdr:nvSpPr>
        <xdr:cNvPr id="206" name="テキスト ボックス 205"/>
        <xdr:cNvSpPr txBox="1"/>
      </xdr:nvSpPr>
      <xdr:spPr>
        <a:xfrm>
          <a:off x="830794" y="1352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62303</xdr:rowOff>
    </xdr:from>
    <xdr:to>
      <xdr:col>6</xdr:col>
      <xdr:colOff>511175</xdr:colOff>
      <xdr:row>95</xdr:row>
      <xdr:rowOff>104153</xdr:rowOff>
    </xdr:to>
    <xdr:cxnSp macro="">
      <xdr:nvCxnSpPr>
        <xdr:cNvPr id="238" name="直線コネクタ 237"/>
        <xdr:cNvCxnSpPr/>
      </xdr:nvCxnSpPr>
      <xdr:spPr>
        <a:xfrm flipV="1">
          <a:off x="3797300" y="16350053"/>
          <a:ext cx="8382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103174</xdr:rowOff>
    </xdr:from>
    <xdr:to>
      <xdr:col>5</xdr:col>
      <xdr:colOff>358775</xdr:colOff>
      <xdr:row>95</xdr:row>
      <xdr:rowOff>104153</xdr:rowOff>
    </xdr:to>
    <xdr:cxnSp macro="">
      <xdr:nvCxnSpPr>
        <xdr:cNvPr id="241" name="直線コネクタ 240"/>
        <xdr:cNvCxnSpPr/>
      </xdr:nvCxnSpPr>
      <xdr:spPr>
        <a:xfrm>
          <a:off x="2908300" y="1639092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2" name="フローチャート : 判断 241"/>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3" name="テキスト ボックス 242"/>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141235</xdr:rowOff>
    </xdr:from>
    <xdr:to>
      <xdr:col>4</xdr:col>
      <xdr:colOff>155575</xdr:colOff>
      <xdr:row>95</xdr:row>
      <xdr:rowOff>103174</xdr:rowOff>
    </xdr:to>
    <xdr:cxnSp macro="">
      <xdr:nvCxnSpPr>
        <xdr:cNvPr id="244" name="直線コネクタ 243"/>
        <xdr:cNvCxnSpPr/>
      </xdr:nvCxnSpPr>
      <xdr:spPr>
        <a:xfrm>
          <a:off x="2019300" y="16257535"/>
          <a:ext cx="889000" cy="13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5" name="フローチャート : 判断 244"/>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6" name="テキスト ボックス 245"/>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141235</xdr:rowOff>
    </xdr:from>
    <xdr:to>
      <xdr:col>2</xdr:col>
      <xdr:colOff>638175</xdr:colOff>
      <xdr:row>95</xdr:row>
      <xdr:rowOff>50464</xdr:rowOff>
    </xdr:to>
    <xdr:cxnSp macro="">
      <xdr:nvCxnSpPr>
        <xdr:cNvPr id="247" name="直線コネクタ 246"/>
        <xdr:cNvCxnSpPr/>
      </xdr:nvCxnSpPr>
      <xdr:spPr>
        <a:xfrm flipV="1">
          <a:off x="1130300" y="16257535"/>
          <a:ext cx="889000" cy="8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8" name="フローチャート : 判断 247"/>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49" name="テキスト ボックス 248"/>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0" name="フローチャート : 判断 249"/>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1" name="テキスト ボックス 250"/>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11503</xdr:rowOff>
    </xdr:from>
    <xdr:to>
      <xdr:col>6</xdr:col>
      <xdr:colOff>561975</xdr:colOff>
      <xdr:row>95</xdr:row>
      <xdr:rowOff>113103</xdr:rowOff>
    </xdr:to>
    <xdr:sp macro="" textlink="">
      <xdr:nvSpPr>
        <xdr:cNvPr id="257" name="円/楕円 256"/>
        <xdr:cNvSpPr/>
      </xdr:nvSpPr>
      <xdr:spPr>
        <a:xfrm>
          <a:off x="4584700" y="162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34380</xdr:rowOff>
    </xdr:from>
    <xdr:ext cx="534377" cy="259045"/>
    <xdr:sp macro="" textlink="">
      <xdr:nvSpPr>
        <xdr:cNvPr id="258" name="衛生費該当値テキスト"/>
        <xdr:cNvSpPr txBox="1"/>
      </xdr:nvSpPr>
      <xdr:spPr>
        <a:xfrm>
          <a:off x="4686300" y="1615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53353</xdr:rowOff>
    </xdr:from>
    <xdr:to>
      <xdr:col>5</xdr:col>
      <xdr:colOff>409575</xdr:colOff>
      <xdr:row>95</xdr:row>
      <xdr:rowOff>154953</xdr:rowOff>
    </xdr:to>
    <xdr:sp macro="" textlink="">
      <xdr:nvSpPr>
        <xdr:cNvPr id="259" name="円/楕円 258"/>
        <xdr:cNvSpPr/>
      </xdr:nvSpPr>
      <xdr:spPr>
        <a:xfrm>
          <a:off x="3746500" y="16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30</xdr:rowOff>
    </xdr:from>
    <xdr:ext cx="534377" cy="259045"/>
    <xdr:sp macro="" textlink="">
      <xdr:nvSpPr>
        <xdr:cNvPr id="260" name="テキスト ボックス 259"/>
        <xdr:cNvSpPr txBox="1"/>
      </xdr:nvSpPr>
      <xdr:spPr>
        <a:xfrm>
          <a:off x="3530111" y="161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52374</xdr:rowOff>
    </xdr:from>
    <xdr:to>
      <xdr:col>4</xdr:col>
      <xdr:colOff>206375</xdr:colOff>
      <xdr:row>95</xdr:row>
      <xdr:rowOff>153974</xdr:rowOff>
    </xdr:to>
    <xdr:sp macro="" textlink="">
      <xdr:nvSpPr>
        <xdr:cNvPr id="261" name="円/楕円 260"/>
        <xdr:cNvSpPr/>
      </xdr:nvSpPr>
      <xdr:spPr>
        <a:xfrm>
          <a:off x="2857500" y="163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170501</xdr:rowOff>
    </xdr:from>
    <xdr:ext cx="534377" cy="259045"/>
    <xdr:sp macro="" textlink="">
      <xdr:nvSpPr>
        <xdr:cNvPr id="262" name="テキスト ボックス 261"/>
        <xdr:cNvSpPr txBox="1"/>
      </xdr:nvSpPr>
      <xdr:spPr>
        <a:xfrm>
          <a:off x="2641111" y="161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90435</xdr:rowOff>
    </xdr:from>
    <xdr:to>
      <xdr:col>3</xdr:col>
      <xdr:colOff>3175</xdr:colOff>
      <xdr:row>95</xdr:row>
      <xdr:rowOff>20585</xdr:rowOff>
    </xdr:to>
    <xdr:sp macro="" textlink="">
      <xdr:nvSpPr>
        <xdr:cNvPr id="263" name="円/楕円 262"/>
        <xdr:cNvSpPr/>
      </xdr:nvSpPr>
      <xdr:spPr>
        <a:xfrm>
          <a:off x="1968500" y="162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37112</xdr:rowOff>
    </xdr:from>
    <xdr:ext cx="534377" cy="259045"/>
    <xdr:sp macro="" textlink="">
      <xdr:nvSpPr>
        <xdr:cNvPr id="264" name="テキスト ボックス 263"/>
        <xdr:cNvSpPr txBox="1"/>
      </xdr:nvSpPr>
      <xdr:spPr>
        <a:xfrm>
          <a:off x="1752111" y="159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171114</xdr:rowOff>
    </xdr:from>
    <xdr:to>
      <xdr:col>1</xdr:col>
      <xdr:colOff>485775</xdr:colOff>
      <xdr:row>95</xdr:row>
      <xdr:rowOff>101264</xdr:rowOff>
    </xdr:to>
    <xdr:sp macro="" textlink="">
      <xdr:nvSpPr>
        <xdr:cNvPr id="265" name="円/楕円 264"/>
        <xdr:cNvSpPr/>
      </xdr:nvSpPr>
      <xdr:spPr>
        <a:xfrm>
          <a:off x="1079500" y="162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117791</xdr:rowOff>
    </xdr:from>
    <xdr:ext cx="534377" cy="259045"/>
    <xdr:sp macro="" textlink="">
      <xdr:nvSpPr>
        <xdr:cNvPr id="266" name="テキスト ボックス 265"/>
        <xdr:cNvSpPr txBox="1"/>
      </xdr:nvSpPr>
      <xdr:spPr>
        <a:xfrm>
          <a:off x="863111" y="160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42545</xdr:rowOff>
    </xdr:from>
    <xdr:to>
      <xdr:col>15</xdr:col>
      <xdr:colOff>180975</xdr:colOff>
      <xdr:row>39</xdr:row>
      <xdr:rowOff>42545</xdr:rowOff>
    </xdr:to>
    <xdr:cxnSp macro="">
      <xdr:nvCxnSpPr>
        <xdr:cNvPr id="295" name="直線コネクタ 294"/>
        <xdr:cNvCxnSpPr/>
      </xdr:nvCxnSpPr>
      <xdr:spPr>
        <a:xfrm>
          <a:off x="9639300" y="6729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2349</xdr:rowOff>
    </xdr:from>
    <xdr:to>
      <xdr:col>14</xdr:col>
      <xdr:colOff>28575</xdr:colOff>
      <xdr:row>39</xdr:row>
      <xdr:rowOff>42545</xdr:rowOff>
    </xdr:to>
    <xdr:cxnSp macro="">
      <xdr:nvCxnSpPr>
        <xdr:cNvPr id="298" name="直線コネクタ 297"/>
        <xdr:cNvCxnSpPr/>
      </xdr:nvCxnSpPr>
      <xdr:spPr>
        <a:xfrm>
          <a:off x="8750300" y="6688899"/>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0" name="テキスト ボックス 299"/>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61023</xdr:rowOff>
    </xdr:from>
    <xdr:to>
      <xdr:col>12</xdr:col>
      <xdr:colOff>511175</xdr:colOff>
      <xdr:row>39</xdr:row>
      <xdr:rowOff>2349</xdr:rowOff>
    </xdr:to>
    <xdr:cxnSp macro="">
      <xdr:nvCxnSpPr>
        <xdr:cNvPr id="301" name="直線コネクタ 300"/>
        <xdr:cNvCxnSpPr/>
      </xdr:nvCxnSpPr>
      <xdr:spPr>
        <a:xfrm>
          <a:off x="7861300" y="6576123"/>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3" name="テキスト ボックス 302"/>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107124</xdr:rowOff>
    </xdr:from>
    <xdr:to>
      <xdr:col>11</xdr:col>
      <xdr:colOff>307975</xdr:colOff>
      <xdr:row>38</xdr:row>
      <xdr:rowOff>61023</xdr:rowOff>
    </xdr:to>
    <xdr:cxnSp macro="">
      <xdr:nvCxnSpPr>
        <xdr:cNvPr id="304" name="直線コネクタ 303"/>
        <xdr:cNvCxnSpPr/>
      </xdr:nvCxnSpPr>
      <xdr:spPr>
        <a:xfrm>
          <a:off x="6972300" y="6450774"/>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6" name="テキスト ボックス 305"/>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8" name="テキスト ボックス 307"/>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163195</xdr:rowOff>
    </xdr:from>
    <xdr:to>
      <xdr:col>15</xdr:col>
      <xdr:colOff>231775</xdr:colOff>
      <xdr:row>39</xdr:row>
      <xdr:rowOff>93345</xdr:rowOff>
    </xdr:to>
    <xdr:sp macro="" textlink="">
      <xdr:nvSpPr>
        <xdr:cNvPr id="314" name="円/楕円 313"/>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78122</xdr:rowOff>
    </xdr:from>
    <xdr:ext cx="313932" cy="259045"/>
    <xdr:sp macro="" textlink="">
      <xdr:nvSpPr>
        <xdr:cNvPr id="315" name="労働費該当値テキスト"/>
        <xdr:cNvSpPr txBox="1"/>
      </xdr:nvSpPr>
      <xdr:spPr>
        <a:xfrm>
          <a:off x="10528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163195</xdr:rowOff>
    </xdr:from>
    <xdr:to>
      <xdr:col>14</xdr:col>
      <xdr:colOff>79375</xdr:colOff>
      <xdr:row>39</xdr:row>
      <xdr:rowOff>93345</xdr:rowOff>
    </xdr:to>
    <xdr:sp macro="" textlink="">
      <xdr:nvSpPr>
        <xdr:cNvPr id="316" name="円/楕円 315"/>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84472</xdr:rowOff>
    </xdr:from>
    <xdr:ext cx="313932" cy="259045"/>
    <xdr:sp macro="" textlink="">
      <xdr:nvSpPr>
        <xdr:cNvPr id="317" name="テキスト ボックス 316"/>
        <xdr:cNvSpPr txBox="1"/>
      </xdr:nvSpPr>
      <xdr:spPr>
        <a:xfrm>
          <a:off x="9482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122999</xdr:rowOff>
    </xdr:from>
    <xdr:to>
      <xdr:col>12</xdr:col>
      <xdr:colOff>561975</xdr:colOff>
      <xdr:row>39</xdr:row>
      <xdr:rowOff>53149</xdr:rowOff>
    </xdr:to>
    <xdr:sp macro="" textlink="">
      <xdr:nvSpPr>
        <xdr:cNvPr id="318" name="円/楕円 317"/>
        <xdr:cNvSpPr/>
      </xdr:nvSpPr>
      <xdr:spPr>
        <a:xfrm>
          <a:off x="8699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44276</xdr:rowOff>
    </xdr:from>
    <xdr:ext cx="378565" cy="259045"/>
    <xdr:sp macro="" textlink="">
      <xdr:nvSpPr>
        <xdr:cNvPr id="319" name="テキスト ボックス 318"/>
        <xdr:cNvSpPr txBox="1"/>
      </xdr:nvSpPr>
      <xdr:spPr>
        <a:xfrm>
          <a:off x="8561017" y="673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10223</xdr:rowOff>
    </xdr:from>
    <xdr:to>
      <xdr:col>11</xdr:col>
      <xdr:colOff>358775</xdr:colOff>
      <xdr:row>38</xdr:row>
      <xdr:rowOff>111823</xdr:rowOff>
    </xdr:to>
    <xdr:sp macro="" textlink="">
      <xdr:nvSpPr>
        <xdr:cNvPr id="320" name="円/楕円 319"/>
        <xdr:cNvSpPr/>
      </xdr:nvSpPr>
      <xdr:spPr>
        <a:xfrm>
          <a:off x="7810500" y="65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102950</xdr:rowOff>
    </xdr:from>
    <xdr:ext cx="378565" cy="259045"/>
    <xdr:sp macro="" textlink="">
      <xdr:nvSpPr>
        <xdr:cNvPr id="321" name="テキスト ボックス 320"/>
        <xdr:cNvSpPr txBox="1"/>
      </xdr:nvSpPr>
      <xdr:spPr>
        <a:xfrm>
          <a:off x="7672017" y="661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56324</xdr:rowOff>
    </xdr:from>
    <xdr:to>
      <xdr:col>10</xdr:col>
      <xdr:colOff>155575</xdr:colOff>
      <xdr:row>37</xdr:row>
      <xdr:rowOff>157924</xdr:rowOff>
    </xdr:to>
    <xdr:sp macro="" textlink="">
      <xdr:nvSpPr>
        <xdr:cNvPr id="322" name="円/楕円 321"/>
        <xdr:cNvSpPr/>
      </xdr:nvSpPr>
      <xdr:spPr>
        <a:xfrm>
          <a:off x="6921500" y="6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149051</xdr:rowOff>
    </xdr:from>
    <xdr:ext cx="469744" cy="259045"/>
    <xdr:sp macro="" textlink="">
      <xdr:nvSpPr>
        <xdr:cNvPr id="323" name="テキスト ボックス 322"/>
        <xdr:cNvSpPr txBox="1"/>
      </xdr:nvSpPr>
      <xdr:spPr>
        <a:xfrm>
          <a:off x="6737427" y="64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141780</xdr:rowOff>
    </xdr:from>
    <xdr:to>
      <xdr:col>15</xdr:col>
      <xdr:colOff>180975</xdr:colOff>
      <xdr:row>57</xdr:row>
      <xdr:rowOff>144917</xdr:rowOff>
    </xdr:to>
    <xdr:cxnSp macro="">
      <xdr:nvCxnSpPr>
        <xdr:cNvPr id="350" name="直線コネクタ 349"/>
        <xdr:cNvCxnSpPr/>
      </xdr:nvCxnSpPr>
      <xdr:spPr>
        <a:xfrm>
          <a:off x="9639300" y="9914430"/>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132838</xdr:rowOff>
    </xdr:from>
    <xdr:to>
      <xdr:col>14</xdr:col>
      <xdr:colOff>28575</xdr:colOff>
      <xdr:row>57</xdr:row>
      <xdr:rowOff>141780</xdr:rowOff>
    </xdr:to>
    <xdr:cxnSp macro="">
      <xdr:nvCxnSpPr>
        <xdr:cNvPr id="353" name="直線コネクタ 352"/>
        <xdr:cNvCxnSpPr/>
      </xdr:nvCxnSpPr>
      <xdr:spPr>
        <a:xfrm>
          <a:off x="8750300" y="9905488"/>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131004</xdr:rowOff>
    </xdr:from>
    <xdr:to>
      <xdr:col>14</xdr:col>
      <xdr:colOff>79375</xdr:colOff>
      <xdr:row>58</xdr:row>
      <xdr:rowOff>61154</xdr:rowOff>
    </xdr:to>
    <xdr:sp macro="" textlink="">
      <xdr:nvSpPr>
        <xdr:cNvPr id="354" name="フローチャート : 判断 353"/>
        <xdr:cNvSpPr/>
      </xdr:nvSpPr>
      <xdr:spPr>
        <a:xfrm>
          <a:off x="9588500" y="99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52281</xdr:rowOff>
    </xdr:from>
    <xdr:ext cx="534377" cy="259045"/>
    <xdr:sp macro="" textlink="">
      <xdr:nvSpPr>
        <xdr:cNvPr id="355" name="テキスト ボックス 354"/>
        <xdr:cNvSpPr txBox="1"/>
      </xdr:nvSpPr>
      <xdr:spPr>
        <a:xfrm>
          <a:off x="9372111" y="999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132838</xdr:rowOff>
    </xdr:from>
    <xdr:to>
      <xdr:col>12</xdr:col>
      <xdr:colOff>511175</xdr:colOff>
      <xdr:row>57</xdr:row>
      <xdr:rowOff>164000</xdr:rowOff>
    </xdr:to>
    <xdr:cxnSp macro="">
      <xdr:nvCxnSpPr>
        <xdr:cNvPr id="356" name="直線コネクタ 355"/>
        <xdr:cNvCxnSpPr/>
      </xdr:nvCxnSpPr>
      <xdr:spPr>
        <a:xfrm flipV="1">
          <a:off x="7861300" y="9905488"/>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131950</xdr:rowOff>
    </xdr:from>
    <xdr:to>
      <xdr:col>12</xdr:col>
      <xdr:colOff>561975</xdr:colOff>
      <xdr:row>58</xdr:row>
      <xdr:rowOff>62100</xdr:rowOff>
    </xdr:to>
    <xdr:sp macro="" textlink="">
      <xdr:nvSpPr>
        <xdr:cNvPr id="357" name="フローチャート : 判断 356"/>
        <xdr:cNvSpPr/>
      </xdr:nvSpPr>
      <xdr:spPr>
        <a:xfrm>
          <a:off x="8699500" y="99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53227</xdr:rowOff>
    </xdr:from>
    <xdr:ext cx="534377" cy="259045"/>
    <xdr:sp macro="" textlink="">
      <xdr:nvSpPr>
        <xdr:cNvPr id="358" name="テキスト ボックス 357"/>
        <xdr:cNvSpPr txBox="1"/>
      </xdr:nvSpPr>
      <xdr:spPr>
        <a:xfrm>
          <a:off x="8483111" y="99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153402</xdr:rowOff>
    </xdr:from>
    <xdr:to>
      <xdr:col>11</xdr:col>
      <xdr:colOff>307975</xdr:colOff>
      <xdr:row>57</xdr:row>
      <xdr:rowOff>164000</xdr:rowOff>
    </xdr:to>
    <xdr:cxnSp macro="">
      <xdr:nvCxnSpPr>
        <xdr:cNvPr id="359" name="直線コネクタ 358"/>
        <xdr:cNvCxnSpPr/>
      </xdr:nvCxnSpPr>
      <xdr:spPr>
        <a:xfrm>
          <a:off x="6972300" y="9926052"/>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137473</xdr:rowOff>
    </xdr:from>
    <xdr:to>
      <xdr:col>11</xdr:col>
      <xdr:colOff>358775</xdr:colOff>
      <xdr:row>58</xdr:row>
      <xdr:rowOff>67623</xdr:rowOff>
    </xdr:to>
    <xdr:sp macro="" textlink="">
      <xdr:nvSpPr>
        <xdr:cNvPr id="360" name="フローチャート : 判断 359"/>
        <xdr:cNvSpPr/>
      </xdr:nvSpPr>
      <xdr:spPr>
        <a:xfrm>
          <a:off x="7810500" y="991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58750</xdr:rowOff>
    </xdr:from>
    <xdr:ext cx="534377" cy="259045"/>
    <xdr:sp macro="" textlink="">
      <xdr:nvSpPr>
        <xdr:cNvPr id="361" name="テキスト ボックス 360"/>
        <xdr:cNvSpPr txBox="1"/>
      </xdr:nvSpPr>
      <xdr:spPr>
        <a:xfrm>
          <a:off x="7594111" y="100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63" name="テキスト ボックス 36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94117</xdr:rowOff>
    </xdr:from>
    <xdr:to>
      <xdr:col>15</xdr:col>
      <xdr:colOff>231775</xdr:colOff>
      <xdr:row>58</xdr:row>
      <xdr:rowOff>24267</xdr:rowOff>
    </xdr:to>
    <xdr:sp macro="" textlink="">
      <xdr:nvSpPr>
        <xdr:cNvPr id="369" name="円/楕円 368"/>
        <xdr:cNvSpPr/>
      </xdr:nvSpPr>
      <xdr:spPr>
        <a:xfrm>
          <a:off x="10426700" y="98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116994</xdr:rowOff>
    </xdr:from>
    <xdr:ext cx="534377" cy="259045"/>
    <xdr:sp macro="" textlink="">
      <xdr:nvSpPr>
        <xdr:cNvPr id="370" name="農林水産業費該当値テキスト"/>
        <xdr:cNvSpPr txBox="1"/>
      </xdr:nvSpPr>
      <xdr:spPr>
        <a:xfrm>
          <a:off x="10528300" y="97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90980</xdr:rowOff>
    </xdr:from>
    <xdr:to>
      <xdr:col>14</xdr:col>
      <xdr:colOff>79375</xdr:colOff>
      <xdr:row>58</xdr:row>
      <xdr:rowOff>21130</xdr:rowOff>
    </xdr:to>
    <xdr:sp macro="" textlink="">
      <xdr:nvSpPr>
        <xdr:cNvPr id="371" name="円/楕円 370"/>
        <xdr:cNvSpPr/>
      </xdr:nvSpPr>
      <xdr:spPr>
        <a:xfrm>
          <a:off x="9588500" y="98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37657</xdr:rowOff>
    </xdr:from>
    <xdr:ext cx="534377" cy="259045"/>
    <xdr:sp macro="" textlink="">
      <xdr:nvSpPr>
        <xdr:cNvPr id="372" name="テキスト ボックス 371"/>
        <xdr:cNvSpPr txBox="1"/>
      </xdr:nvSpPr>
      <xdr:spPr>
        <a:xfrm>
          <a:off x="9372111" y="963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82038</xdr:rowOff>
    </xdr:from>
    <xdr:to>
      <xdr:col>12</xdr:col>
      <xdr:colOff>561975</xdr:colOff>
      <xdr:row>58</xdr:row>
      <xdr:rowOff>12188</xdr:rowOff>
    </xdr:to>
    <xdr:sp macro="" textlink="">
      <xdr:nvSpPr>
        <xdr:cNvPr id="373" name="円/楕円 372"/>
        <xdr:cNvSpPr/>
      </xdr:nvSpPr>
      <xdr:spPr>
        <a:xfrm>
          <a:off x="8699500" y="98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28715</xdr:rowOff>
    </xdr:from>
    <xdr:ext cx="534377" cy="259045"/>
    <xdr:sp macro="" textlink="">
      <xdr:nvSpPr>
        <xdr:cNvPr id="374" name="テキスト ボックス 373"/>
        <xdr:cNvSpPr txBox="1"/>
      </xdr:nvSpPr>
      <xdr:spPr>
        <a:xfrm>
          <a:off x="8483111" y="962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113200</xdr:rowOff>
    </xdr:from>
    <xdr:to>
      <xdr:col>11</xdr:col>
      <xdr:colOff>358775</xdr:colOff>
      <xdr:row>58</xdr:row>
      <xdr:rowOff>43350</xdr:rowOff>
    </xdr:to>
    <xdr:sp macro="" textlink="">
      <xdr:nvSpPr>
        <xdr:cNvPr id="375" name="円/楕円 374"/>
        <xdr:cNvSpPr/>
      </xdr:nvSpPr>
      <xdr:spPr>
        <a:xfrm>
          <a:off x="7810500" y="98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59877</xdr:rowOff>
    </xdr:from>
    <xdr:ext cx="534377" cy="259045"/>
    <xdr:sp macro="" textlink="">
      <xdr:nvSpPr>
        <xdr:cNvPr id="376" name="テキスト ボックス 375"/>
        <xdr:cNvSpPr txBox="1"/>
      </xdr:nvSpPr>
      <xdr:spPr>
        <a:xfrm>
          <a:off x="7594111" y="966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102602</xdr:rowOff>
    </xdr:from>
    <xdr:to>
      <xdr:col>10</xdr:col>
      <xdr:colOff>155575</xdr:colOff>
      <xdr:row>58</xdr:row>
      <xdr:rowOff>32752</xdr:rowOff>
    </xdr:to>
    <xdr:sp macro="" textlink="">
      <xdr:nvSpPr>
        <xdr:cNvPr id="377" name="円/楕円 376"/>
        <xdr:cNvSpPr/>
      </xdr:nvSpPr>
      <xdr:spPr>
        <a:xfrm>
          <a:off x="6921500" y="9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49279</xdr:rowOff>
    </xdr:from>
    <xdr:ext cx="534377" cy="259045"/>
    <xdr:sp macro="" textlink="">
      <xdr:nvSpPr>
        <xdr:cNvPr id="378" name="テキスト ボックス 377"/>
        <xdr:cNvSpPr txBox="1"/>
      </xdr:nvSpPr>
      <xdr:spPr>
        <a:xfrm>
          <a:off x="6705111" y="96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24126</xdr:rowOff>
    </xdr:from>
    <xdr:to>
      <xdr:col>15</xdr:col>
      <xdr:colOff>180975</xdr:colOff>
      <xdr:row>76</xdr:row>
      <xdr:rowOff>105541</xdr:rowOff>
    </xdr:to>
    <xdr:cxnSp macro="">
      <xdr:nvCxnSpPr>
        <xdr:cNvPr id="409" name="直線コネクタ 408"/>
        <xdr:cNvCxnSpPr/>
      </xdr:nvCxnSpPr>
      <xdr:spPr>
        <a:xfrm flipV="1">
          <a:off x="9639300" y="13054326"/>
          <a:ext cx="838200" cy="8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105541</xdr:rowOff>
    </xdr:from>
    <xdr:to>
      <xdr:col>14</xdr:col>
      <xdr:colOff>28575</xdr:colOff>
      <xdr:row>76</xdr:row>
      <xdr:rowOff>138688</xdr:rowOff>
    </xdr:to>
    <xdr:cxnSp macro="">
      <xdr:nvCxnSpPr>
        <xdr:cNvPr id="412" name="直線コネクタ 411"/>
        <xdr:cNvCxnSpPr/>
      </xdr:nvCxnSpPr>
      <xdr:spPr>
        <a:xfrm flipV="1">
          <a:off x="8750300" y="1313574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3" name="フローチャート : 判断 412"/>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50410</xdr:rowOff>
    </xdr:from>
    <xdr:ext cx="534377" cy="259045"/>
    <xdr:sp macro="" textlink="">
      <xdr:nvSpPr>
        <xdr:cNvPr id="414" name="テキスト ボックス 413"/>
        <xdr:cNvSpPr txBox="1"/>
      </xdr:nvSpPr>
      <xdr:spPr>
        <a:xfrm>
          <a:off x="9372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138688</xdr:rowOff>
    </xdr:from>
    <xdr:to>
      <xdr:col>12</xdr:col>
      <xdr:colOff>511175</xdr:colOff>
      <xdr:row>76</xdr:row>
      <xdr:rowOff>162136</xdr:rowOff>
    </xdr:to>
    <xdr:cxnSp macro="">
      <xdr:nvCxnSpPr>
        <xdr:cNvPr id="415" name="直線コネクタ 414"/>
        <xdr:cNvCxnSpPr/>
      </xdr:nvCxnSpPr>
      <xdr:spPr>
        <a:xfrm flipV="1">
          <a:off x="7861300" y="13168888"/>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6" name="フローチャート : 判断 415"/>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61123</xdr:rowOff>
    </xdr:from>
    <xdr:ext cx="534377" cy="259045"/>
    <xdr:sp macro="" textlink="">
      <xdr:nvSpPr>
        <xdr:cNvPr id="417" name="テキスト ボックス 416"/>
        <xdr:cNvSpPr txBox="1"/>
      </xdr:nvSpPr>
      <xdr:spPr>
        <a:xfrm>
          <a:off x="8483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159882</xdr:rowOff>
    </xdr:from>
    <xdr:to>
      <xdr:col>11</xdr:col>
      <xdr:colOff>307975</xdr:colOff>
      <xdr:row>76</xdr:row>
      <xdr:rowOff>162136</xdr:rowOff>
    </xdr:to>
    <xdr:cxnSp macro="">
      <xdr:nvCxnSpPr>
        <xdr:cNvPr id="418" name="直線コネクタ 417"/>
        <xdr:cNvCxnSpPr/>
      </xdr:nvCxnSpPr>
      <xdr:spPr>
        <a:xfrm>
          <a:off x="6972300" y="13190082"/>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19" name="フローチャート : 判断 418"/>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56452</xdr:rowOff>
    </xdr:from>
    <xdr:ext cx="534377" cy="259045"/>
    <xdr:sp macro="" textlink="">
      <xdr:nvSpPr>
        <xdr:cNvPr id="420" name="テキスト ボックス 419"/>
        <xdr:cNvSpPr txBox="1"/>
      </xdr:nvSpPr>
      <xdr:spPr>
        <a:xfrm>
          <a:off x="7594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21" name="フローチャート : 判断 420"/>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44173</xdr:rowOff>
    </xdr:from>
    <xdr:ext cx="534377" cy="259045"/>
    <xdr:sp macro="" textlink="">
      <xdr:nvSpPr>
        <xdr:cNvPr id="422" name="テキスト ボックス 421"/>
        <xdr:cNvSpPr txBox="1"/>
      </xdr:nvSpPr>
      <xdr:spPr>
        <a:xfrm>
          <a:off x="6705111" y="132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144776</xdr:rowOff>
    </xdr:from>
    <xdr:to>
      <xdr:col>15</xdr:col>
      <xdr:colOff>231775</xdr:colOff>
      <xdr:row>76</xdr:row>
      <xdr:rowOff>74926</xdr:rowOff>
    </xdr:to>
    <xdr:sp macro="" textlink="">
      <xdr:nvSpPr>
        <xdr:cNvPr id="428" name="円/楕円 427"/>
        <xdr:cNvSpPr/>
      </xdr:nvSpPr>
      <xdr:spPr>
        <a:xfrm>
          <a:off x="10426700" y="130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167653</xdr:rowOff>
    </xdr:from>
    <xdr:ext cx="534377" cy="259045"/>
    <xdr:sp macro="" textlink="">
      <xdr:nvSpPr>
        <xdr:cNvPr id="429" name="商工費該当値テキスト"/>
        <xdr:cNvSpPr txBox="1"/>
      </xdr:nvSpPr>
      <xdr:spPr>
        <a:xfrm>
          <a:off x="10528300" y="128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54741</xdr:rowOff>
    </xdr:from>
    <xdr:to>
      <xdr:col>14</xdr:col>
      <xdr:colOff>79375</xdr:colOff>
      <xdr:row>76</xdr:row>
      <xdr:rowOff>156341</xdr:rowOff>
    </xdr:to>
    <xdr:sp macro="" textlink="">
      <xdr:nvSpPr>
        <xdr:cNvPr id="430" name="円/楕円 429"/>
        <xdr:cNvSpPr/>
      </xdr:nvSpPr>
      <xdr:spPr>
        <a:xfrm>
          <a:off x="9588500" y="130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1418</xdr:rowOff>
    </xdr:from>
    <xdr:ext cx="534377" cy="259045"/>
    <xdr:sp macro="" textlink="">
      <xdr:nvSpPr>
        <xdr:cNvPr id="431" name="テキスト ボックス 430"/>
        <xdr:cNvSpPr txBox="1"/>
      </xdr:nvSpPr>
      <xdr:spPr>
        <a:xfrm>
          <a:off x="9372111" y="128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87888</xdr:rowOff>
    </xdr:from>
    <xdr:to>
      <xdr:col>12</xdr:col>
      <xdr:colOff>561975</xdr:colOff>
      <xdr:row>77</xdr:row>
      <xdr:rowOff>18038</xdr:rowOff>
    </xdr:to>
    <xdr:sp macro="" textlink="">
      <xdr:nvSpPr>
        <xdr:cNvPr id="432" name="円/楕円 431"/>
        <xdr:cNvSpPr/>
      </xdr:nvSpPr>
      <xdr:spPr>
        <a:xfrm>
          <a:off x="8699500" y="131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34565</xdr:rowOff>
    </xdr:from>
    <xdr:ext cx="534377" cy="259045"/>
    <xdr:sp macro="" textlink="">
      <xdr:nvSpPr>
        <xdr:cNvPr id="433" name="テキスト ボックス 432"/>
        <xdr:cNvSpPr txBox="1"/>
      </xdr:nvSpPr>
      <xdr:spPr>
        <a:xfrm>
          <a:off x="8483111" y="12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111336</xdr:rowOff>
    </xdr:from>
    <xdr:to>
      <xdr:col>11</xdr:col>
      <xdr:colOff>358775</xdr:colOff>
      <xdr:row>77</xdr:row>
      <xdr:rowOff>41486</xdr:rowOff>
    </xdr:to>
    <xdr:sp macro="" textlink="">
      <xdr:nvSpPr>
        <xdr:cNvPr id="434" name="円/楕円 433"/>
        <xdr:cNvSpPr/>
      </xdr:nvSpPr>
      <xdr:spPr>
        <a:xfrm>
          <a:off x="7810500" y="131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58013</xdr:rowOff>
    </xdr:from>
    <xdr:ext cx="534377" cy="259045"/>
    <xdr:sp macro="" textlink="">
      <xdr:nvSpPr>
        <xdr:cNvPr id="435" name="テキスト ボックス 434"/>
        <xdr:cNvSpPr txBox="1"/>
      </xdr:nvSpPr>
      <xdr:spPr>
        <a:xfrm>
          <a:off x="7594111" y="129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109082</xdr:rowOff>
    </xdr:from>
    <xdr:to>
      <xdr:col>10</xdr:col>
      <xdr:colOff>155575</xdr:colOff>
      <xdr:row>77</xdr:row>
      <xdr:rowOff>39232</xdr:rowOff>
    </xdr:to>
    <xdr:sp macro="" textlink="">
      <xdr:nvSpPr>
        <xdr:cNvPr id="436" name="円/楕円 435"/>
        <xdr:cNvSpPr/>
      </xdr:nvSpPr>
      <xdr:spPr>
        <a:xfrm>
          <a:off x="6921500" y="131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55759</xdr:rowOff>
    </xdr:from>
    <xdr:ext cx="534377" cy="259045"/>
    <xdr:sp macro="" textlink="">
      <xdr:nvSpPr>
        <xdr:cNvPr id="437" name="テキスト ボックス 436"/>
        <xdr:cNvSpPr txBox="1"/>
      </xdr:nvSpPr>
      <xdr:spPr>
        <a:xfrm>
          <a:off x="6705111" y="129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12033</xdr:rowOff>
    </xdr:from>
    <xdr:to>
      <xdr:col>15</xdr:col>
      <xdr:colOff>180975</xdr:colOff>
      <xdr:row>98</xdr:row>
      <xdr:rowOff>25935</xdr:rowOff>
    </xdr:to>
    <xdr:cxnSp macro="">
      <xdr:nvCxnSpPr>
        <xdr:cNvPr id="464" name="直線コネクタ 463"/>
        <xdr:cNvCxnSpPr/>
      </xdr:nvCxnSpPr>
      <xdr:spPr>
        <a:xfrm flipV="1">
          <a:off x="9639300" y="16814133"/>
          <a:ext cx="8382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18487</xdr:rowOff>
    </xdr:from>
    <xdr:to>
      <xdr:col>14</xdr:col>
      <xdr:colOff>28575</xdr:colOff>
      <xdr:row>98</xdr:row>
      <xdr:rowOff>25935</xdr:rowOff>
    </xdr:to>
    <xdr:cxnSp macro="">
      <xdr:nvCxnSpPr>
        <xdr:cNvPr id="467" name="直線コネクタ 466"/>
        <xdr:cNvCxnSpPr/>
      </xdr:nvCxnSpPr>
      <xdr:spPr>
        <a:xfrm>
          <a:off x="8750300" y="16820587"/>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137051</xdr:rowOff>
    </xdr:from>
    <xdr:to>
      <xdr:col>14</xdr:col>
      <xdr:colOff>79375</xdr:colOff>
      <xdr:row>98</xdr:row>
      <xdr:rowOff>67201</xdr:rowOff>
    </xdr:to>
    <xdr:sp macro="" textlink="">
      <xdr:nvSpPr>
        <xdr:cNvPr id="468" name="フローチャート : 判断 467"/>
        <xdr:cNvSpPr/>
      </xdr:nvSpPr>
      <xdr:spPr>
        <a:xfrm>
          <a:off x="9588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83728</xdr:rowOff>
    </xdr:from>
    <xdr:ext cx="534377" cy="259045"/>
    <xdr:sp macro="" textlink="">
      <xdr:nvSpPr>
        <xdr:cNvPr id="469" name="テキスト ボックス 468"/>
        <xdr:cNvSpPr txBox="1"/>
      </xdr:nvSpPr>
      <xdr:spPr>
        <a:xfrm>
          <a:off x="9372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18487</xdr:rowOff>
    </xdr:from>
    <xdr:to>
      <xdr:col>12</xdr:col>
      <xdr:colOff>511175</xdr:colOff>
      <xdr:row>98</xdr:row>
      <xdr:rowOff>18565</xdr:rowOff>
    </xdr:to>
    <xdr:cxnSp macro="">
      <xdr:nvCxnSpPr>
        <xdr:cNvPr id="470" name="直線コネクタ 469"/>
        <xdr:cNvCxnSpPr/>
      </xdr:nvCxnSpPr>
      <xdr:spPr>
        <a:xfrm flipV="1">
          <a:off x="7861300" y="16820587"/>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130769</xdr:rowOff>
    </xdr:from>
    <xdr:to>
      <xdr:col>12</xdr:col>
      <xdr:colOff>561975</xdr:colOff>
      <xdr:row>98</xdr:row>
      <xdr:rowOff>60919</xdr:rowOff>
    </xdr:to>
    <xdr:sp macro="" textlink="">
      <xdr:nvSpPr>
        <xdr:cNvPr id="471" name="フローチャート : 判断 470"/>
        <xdr:cNvSpPr/>
      </xdr:nvSpPr>
      <xdr:spPr>
        <a:xfrm>
          <a:off x="8699500" y="1676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77446</xdr:rowOff>
    </xdr:from>
    <xdr:ext cx="534377" cy="259045"/>
    <xdr:sp macro="" textlink="">
      <xdr:nvSpPr>
        <xdr:cNvPr id="472" name="テキスト ボックス 471"/>
        <xdr:cNvSpPr txBox="1"/>
      </xdr:nvSpPr>
      <xdr:spPr>
        <a:xfrm>
          <a:off x="8483111" y="165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18565</xdr:rowOff>
    </xdr:from>
    <xdr:to>
      <xdr:col>11</xdr:col>
      <xdr:colOff>307975</xdr:colOff>
      <xdr:row>98</xdr:row>
      <xdr:rowOff>32866</xdr:rowOff>
    </xdr:to>
    <xdr:cxnSp macro="">
      <xdr:nvCxnSpPr>
        <xdr:cNvPr id="473" name="直線コネクタ 472"/>
        <xdr:cNvCxnSpPr/>
      </xdr:nvCxnSpPr>
      <xdr:spPr>
        <a:xfrm flipV="1">
          <a:off x="6972300" y="16820665"/>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148000</xdr:rowOff>
    </xdr:from>
    <xdr:to>
      <xdr:col>11</xdr:col>
      <xdr:colOff>358775</xdr:colOff>
      <xdr:row>98</xdr:row>
      <xdr:rowOff>78150</xdr:rowOff>
    </xdr:to>
    <xdr:sp macro="" textlink="">
      <xdr:nvSpPr>
        <xdr:cNvPr id="474" name="フローチャート : 判断 473"/>
        <xdr:cNvSpPr/>
      </xdr:nvSpPr>
      <xdr:spPr>
        <a:xfrm>
          <a:off x="7810500" y="1677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69277</xdr:rowOff>
    </xdr:from>
    <xdr:ext cx="534377" cy="259045"/>
    <xdr:sp macro="" textlink="">
      <xdr:nvSpPr>
        <xdr:cNvPr id="475" name="テキスト ボックス 474"/>
        <xdr:cNvSpPr txBox="1"/>
      </xdr:nvSpPr>
      <xdr:spPr>
        <a:xfrm>
          <a:off x="7594111" y="168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147833</xdr:rowOff>
    </xdr:from>
    <xdr:to>
      <xdr:col>10</xdr:col>
      <xdr:colOff>155575</xdr:colOff>
      <xdr:row>98</xdr:row>
      <xdr:rowOff>77983</xdr:rowOff>
    </xdr:to>
    <xdr:sp macro="" textlink="">
      <xdr:nvSpPr>
        <xdr:cNvPr id="476" name="フローチャート : 判断 475"/>
        <xdr:cNvSpPr/>
      </xdr:nvSpPr>
      <xdr:spPr>
        <a:xfrm>
          <a:off x="6921500" y="167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94510</xdr:rowOff>
    </xdr:from>
    <xdr:ext cx="534377" cy="259045"/>
    <xdr:sp macro="" textlink="">
      <xdr:nvSpPr>
        <xdr:cNvPr id="477" name="テキスト ボックス 476"/>
        <xdr:cNvSpPr txBox="1"/>
      </xdr:nvSpPr>
      <xdr:spPr>
        <a:xfrm>
          <a:off x="6705111" y="165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132683</xdr:rowOff>
    </xdr:from>
    <xdr:to>
      <xdr:col>15</xdr:col>
      <xdr:colOff>231775</xdr:colOff>
      <xdr:row>98</xdr:row>
      <xdr:rowOff>62833</xdr:rowOff>
    </xdr:to>
    <xdr:sp macro="" textlink="">
      <xdr:nvSpPr>
        <xdr:cNvPr id="483" name="円/楕円 482"/>
        <xdr:cNvSpPr/>
      </xdr:nvSpPr>
      <xdr:spPr>
        <a:xfrm>
          <a:off x="10426700" y="167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146585</xdr:rowOff>
    </xdr:from>
    <xdr:to>
      <xdr:col>14</xdr:col>
      <xdr:colOff>79375</xdr:colOff>
      <xdr:row>98</xdr:row>
      <xdr:rowOff>76735</xdr:rowOff>
    </xdr:to>
    <xdr:sp macro="" textlink="">
      <xdr:nvSpPr>
        <xdr:cNvPr id="485" name="円/楕円 484"/>
        <xdr:cNvSpPr/>
      </xdr:nvSpPr>
      <xdr:spPr>
        <a:xfrm>
          <a:off x="9588500" y="167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67862</xdr:rowOff>
    </xdr:from>
    <xdr:ext cx="534377" cy="259045"/>
    <xdr:sp macro="" textlink="">
      <xdr:nvSpPr>
        <xdr:cNvPr id="486" name="テキスト ボックス 485"/>
        <xdr:cNvSpPr txBox="1"/>
      </xdr:nvSpPr>
      <xdr:spPr>
        <a:xfrm>
          <a:off x="9372111" y="168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139137</xdr:rowOff>
    </xdr:from>
    <xdr:to>
      <xdr:col>12</xdr:col>
      <xdr:colOff>561975</xdr:colOff>
      <xdr:row>98</xdr:row>
      <xdr:rowOff>69287</xdr:rowOff>
    </xdr:to>
    <xdr:sp macro="" textlink="">
      <xdr:nvSpPr>
        <xdr:cNvPr id="487" name="円/楕円 486"/>
        <xdr:cNvSpPr/>
      </xdr:nvSpPr>
      <xdr:spPr>
        <a:xfrm>
          <a:off x="8699500" y="167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60414</xdr:rowOff>
    </xdr:from>
    <xdr:ext cx="534377" cy="259045"/>
    <xdr:sp macro="" textlink="">
      <xdr:nvSpPr>
        <xdr:cNvPr id="488" name="テキスト ボックス 487"/>
        <xdr:cNvSpPr txBox="1"/>
      </xdr:nvSpPr>
      <xdr:spPr>
        <a:xfrm>
          <a:off x="8483111" y="168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139215</xdr:rowOff>
    </xdr:from>
    <xdr:to>
      <xdr:col>11</xdr:col>
      <xdr:colOff>358775</xdr:colOff>
      <xdr:row>98</xdr:row>
      <xdr:rowOff>69365</xdr:rowOff>
    </xdr:to>
    <xdr:sp macro="" textlink="">
      <xdr:nvSpPr>
        <xdr:cNvPr id="489" name="円/楕円 488"/>
        <xdr:cNvSpPr/>
      </xdr:nvSpPr>
      <xdr:spPr>
        <a:xfrm>
          <a:off x="7810500" y="167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85892</xdr:rowOff>
    </xdr:from>
    <xdr:ext cx="534377" cy="259045"/>
    <xdr:sp macro="" textlink="">
      <xdr:nvSpPr>
        <xdr:cNvPr id="490" name="テキスト ボックス 489"/>
        <xdr:cNvSpPr txBox="1"/>
      </xdr:nvSpPr>
      <xdr:spPr>
        <a:xfrm>
          <a:off x="7594111" y="165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153516</xdr:rowOff>
    </xdr:from>
    <xdr:to>
      <xdr:col>10</xdr:col>
      <xdr:colOff>155575</xdr:colOff>
      <xdr:row>98</xdr:row>
      <xdr:rowOff>83666</xdr:rowOff>
    </xdr:to>
    <xdr:sp macro="" textlink="">
      <xdr:nvSpPr>
        <xdr:cNvPr id="491" name="円/楕円 490"/>
        <xdr:cNvSpPr/>
      </xdr:nvSpPr>
      <xdr:spPr>
        <a:xfrm>
          <a:off x="6921500" y="167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74793</xdr:rowOff>
    </xdr:from>
    <xdr:ext cx="534377" cy="259045"/>
    <xdr:sp macro="" textlink="">
      <xdr:nvSpPr>
        <xdr:cNvPr id="492" name="テキスト ボックス 491"/>
        <xdr:cNvSpPr txBox="1"/>
      </xdr:nvSpPr>
      <xdr:spPr>
        <a:xfrm>
          <a:off x="6705111" y="168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136728</xdr:rowOff>
    </xdr:from>
    <xdr:to>
      <xdr:col>23</xdr:col>
      <xdr:colOff>517525</xdr:colOff>
      <xdr:row>35</xdr:row>
      <xdr:rowOff>33858</xdr:rowOff>
    </xdr:to>
    <xdr:cxnSp macro="">
      <xdr:nvCxnSpPr>
        <xdr:cNvPr id="522" name="直線コネクタ 521"/>
        <xdr:cNvCxnSpPr/>
      </xdr:nvCxnSpPr>
      <xdr:spPr>
        <a:xfrm flipV="1">
          <a:off x="15481300" y="5794578"/>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33858</xdr:rowOff>
    </xdr:from>
    <xdr:to>
      <xdr:col>22</xdr:col>
      <xdr:colOff>365125</xdr:colOff>
      <xdr:row>36</xdr:row>
      <xdr:rowOff>108725</xdr:rowOff>
    </xdr:to>
    <xdr:cxnSp macro="">
      <xdr:nvCxnSpPr>
        <xdr:cNvPr id="525" name="直線コネクタ 524"/>
        <xdr:cNvCxnSpPr/>
      </xdr:nvCxnSpPr>
      <xdr:spPr>
        <a:xfrm flipV="1">
          <a:off x="14592300" y="6034608"/>
          <a:ext cx="889000" cy="2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113893</xdr:rowOff>
    </xdr:from>
    <xdr:to>
      <xdr:col>22</xdr:col>
      <xdr:colOff>415925</xdr:colOff>
      <xdr:row>36</xdr:row>
      <xdr:rowOff>44043</xdr:rowOff>
    </xdr:to>
    <xdr:sp macro="" textlink="">
      <xdr:nvSpPr>
        <xdr:cNvPr id="526" name="フローチャート : 判断 525"/>
        <xdr:cNvSpPr/>
      </xdr:nvSpPr>
      <xdr:spPr>
        <a:xfrm>
          <a:off x="15430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35170</xdr:rowOff>
    </xdr:from>
    <xdr:ext cx="534377" cy="259045"/>
    <xdr:sp macro="" textlink="">
      <xdr:nvSpPr>
        <xdr:cNvPr id="527" name="テキスト ボックス 526"/>
        <xdr:cNvSpPr txBox="1"/>
      </xdr:nvSpPr>
      <xdr:spPr>
        <a:xfrm>
          <a:off x="15214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108725</xdr:rowOff>
    </xdr:from>
    <xdr:to>
      <xdr:col>21</xdr:col>
      <xdr:colOff>161925</xdr:colOff>
      <xdr:row>36</xdr:row>
      <xdr:rowOff>122022</xdr:rowOff>
    </xdr:to>
    <xdr:cxnSp macro="">
      <xdr:nvCxnSpPr>
        <xdr:cNvPr id="528" name="直線コネクタ 527"/>
        <xdr:cNvCxnSpPr/>
      </xdr:nvCxnSpPr>
      <xdr:spPr>
        <a:xfrm flipV="1">
          <a:off x="13703300" y="6280925"/>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136525</xdr:rowOff>
    </xdr:from>
    <xdr:to>
      <xdr:col>21</xdr:col>
      <xdr:colOff>212725</xdr:colOff>
      <xdr:row>36</xdr:row>
      <xdr:rowOff>66675</xdr:rowOff>
    </xdr:to>
    <xdr:sp macro="" textlink="">
      <xdr:nvSpPr>
        <xdr:cNvPr id="529" name="フローチャート : 判断 528"/>
        <xdr:cNvSpPr/>
      </xdr:nvSpPr>
      <xdr:spPr>
        <a:xfrm>
          <a:off x="1454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83202</xdr:rowOff>
    </xdr:from>
    <xdr:ext cx="534377" cy="259045"/>
    <xdr:sp macro="" textlink="">
      <xdr:nvSpPr>
        <xdr:cNvPr id="530" name="テキスト ボックス 529"/>
        <xdr:cNvSpPr txBox="1"/>
      </xdr:nvSpPr>
      <xdr:spPr>
        <a:xfrm>
          <a:off x="14325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21971</xdr:rowOff>
    </xdr:from>
    <xdr:to>
      <xdr:col>19</xdr:col>
      <xdr:colOff>644525</xdr:colOff>
      <xdr:row>36</xdr:row>
      <xdr:rowOff>122022</xdr:rowOff>
    </xdr:to>
    <xdr:cxnSp macro="">
      <xdr:nvCxnSpPr>
        <xdr:cNvPr id="531" name="直線コネクタ 530"/>
        <xdr:cNvCxnSpPr/>
      </xdr:nvCxnSpPr>
      <xdr:spPr>
        <a:xfrm>
          <a:off x="12814300" y="6194171"/>
          <a:ext cx="889000" cy="1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45504</xdr:rowOff>
    </xdr:from>
    <xdr:to>
      <xdr:col>20</xdr:col>
      <xdr:colOff>9525</xdr:colOff>
      <xdr:row>36</xdr:row>
      <xdr:rowOff>147104</xdr:rowOff>
    </xdr:to>
    <xdr:sp macro="" textlink="">
      <xdr:nvSpPr>
        <xdr:cNvPr id="532" name="フローチャート : 判断 531"/>
        <xdr:cNvSpPr/>
      </xdr:nvSpPr>
      <xdr:spPr>
        <a:xfrm>
          <a:off x="13652500" y="6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163631</xdr:rowOff>
    </xdr:from>
    <xdr:ext cx="534377" cy="259045"/>
    <xdr:sp macro="" textlink="">
      <xdr:nvSpPr>
        <xdr:cNvPr id="533" name="テキスト ボックス 532"/>
        <xdr:cNvSpPr txBox="1"/>
      </xdr:nvSpPr>
      <xdr:spPr>
        <a:xfrm>
          <a:off x="13436111" y="59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66230</xdr:rowOff>
    </xdr:from>
    <xdr:to>
      <xdr:col>18</xdr:col>
      <xdr:colOff>492125</xdr:colOff>
      <xdr:row>36</xdr:row>
      <xdr:rowOff>167830</xdr:rowOff>
    </xdr:to>
    <xdr:sp macro="" textlink="">
      <xdr:nvSpPr>
        <xdr:cNvPr id="534" name="フローチャート : 判断 533"/>
        <xdr:cNvSpPr/>
      </xdr:nvSpPr>
      <xdr:spPr>
        <a:xfrm>
          <a:off x="12763500" y="62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158957</xdr:rowOff>
    </xdr:from>
    <xdr:ext cx="534377" cy="259045"/>
    <xdr:sp macro="" textlink="">
      <xdr:nvSpPr>
        <xdr:cNvPr id="535" name="テキスト ボックス 534"/>
        <xdr:cNvSpPr txBox="1"/>
      </xdr:nvSpPr>
      <xdr:spPr>
        <a:xfrm>
          <a:off x="12547111" y="63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85928</xdr:rowOff>
    </xdr:from>
    <xdr:to>
      <xdr:col>23</xdr:col>
      <xdr:colOff>568325</xdr:colOff>
      <xdr:row>34</xdr:row>
      <xdr:rowOff>16078</xdr:rowOff>
    </xdr:to>
    <xdr:sp macro="" textlink="">
      <xdr:nvSpPr>
        <xdr:cNvPr id="541" name="円/楕円 540"/>
        <xdr:cNvSpPr/>
      </xdr:nvSpPr>
      <xdr:spPr>
        <a:xfrm>
          <a:off x="16268700" y="57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108805</xdr:rowOff>
    </xdr:from>
    <xdr:ext cx="534377" cy="259045"/>
    <xdr:sp macro="" textlink="">
      <xdr:nvSpPr>
        <xdr:cNvPr id="542" name="消防費該当値テキスト"/>
        <xdr:cNvSpPr txBox="1"/>
      </xdr:nvSpPr>
      <xdr:spPr>
        <a:xfrm>
          <a:off x="16370300" y="55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34,578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154508</xdr:rowOff>
    </xdr:from>
    <xdr:to>
      <xdr:col>22</xdr:col>
      <xdr:colOff>415925</xdr:colOff>
      <xdr:row>35</xdr:row>
      <xdr:rowOff>84658</xdr:rowOff>
    </xdr:to>
    <xdr:sp macro="" textlink="">
      <xdr:nvSpPr>
        <xdr:cNvPr id="543" name="円/楕円 542"/>
        <xdr:cNvSpPr/>
      </xdr:nvSpPr>
      <xdr:spPr>
        <a:xfrm>
          <a:off x="15430500" y="59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101185</xdr:rowOff>
    </xdr:from>
    <xdr:ext cx="534377" cy="259045"/>
    <xdr:sp macro="" textlink="">
      <xdr:nvSpPr>
        <xdr:cNvPr id="544" name="テキスト ボックス 543"/>
        <xdr:cNvSpPr txBox="1"/>
      </xdr:nvSpPr>
      <xdr:spPr>
        <a:xfrm>
          <a:off x="15214111" y="57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57925</xdr:rowOff>
    </xdr:from>
    <xdr:to>
      <xdr:col>21</xdr:col>
      <xdr:colOff>212725</xdr:colOff>
      <xdr:row>36</xdr:row>
      <xdr:rowOff>159525</xdr:rowOff>
    </xdr:to>
    <xdr:sp macro="" textlink="">
      <xdr:nvSpPr>
        <xdr:cNvPr id="545" name="円/楕円 544"/>
        <xdr:cNvSpPr/>
      </xdr:nvSpPr>
      <xdr:spPr>
        <a:xfrm>
          <a:off x="14541500" y="62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150652</xdr:rowOff>
    </xdr:from>
    <xdr:ext cx="534377" cy="259045"/>
    <xdr:sp macro="" textlink="">
      <xdr:nvSpPr>
        <xdr:cNvPr id="546" name="テキスト ボックス 545"/>
        <xdr:cNvSpPr txBox="1"/>
      </xdr:nvSpPr>
      <xdr:spPr>
        <a:xfrm>
          <a:off x="14325111" y="63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71222</xdr:rowOff>
    </xdr:from>
    <xdr:to>
      <xdr:col>20</xdr:col>
      <xdr:colOff>9525</xdr:colOff>
      <xdr:row>37</xdr:row>
      <xdr:rowOff>1372</xdr:rowOff>
    </xdr:to>
    <xdr:sp macro="" textlink="">
      <xdr:nvSpPr>
        <xdr:cNvPr id="547" name="円/楕円 546"/>
        <xdr:cNvSpPr/>
      </xdr:nvSpPr>
      <xdr:spPr>
        <a:xfrm>
          <a:off x="13652500" y="62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163949</xdr:rowOff>
    </xdr:from>
    <xdr:ext cx="534377" cy="259045"/>
    <xdr:sp macro="" textlink="">
      <xdr:nvSpPr>
        <xdr:cNvPr id="548" name="テキスト ボックス 547"/>
        <xdr:cNvSpPr txBox="1"/>
      </xdr:nvSpPr>
      <xdr:spPr>
        <a:xfrm>
          <a:off x="13436111" y="63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142621</xdr:rowOff>
    </xdr:from>
    <xdr:to>
      <xdr:col>18</xdr:col>
      <xdr:colOff>492125</xdr:colOff>
      <xdr:row>36</xdr:row>
      <xdr:rowOff>72771</xdr:rowOff>
    </xdr:to>
    <xdr:sp macro="" textlink="">
      <xdr:nvSpPr>
        <xdr:cNvPr id="549" name="円/楕円 548"/>
        <xdr:cNvSpPr/>
      </xdr:nvSpPr>
      <xdr:spPr>
        <a:xfrm>
          <a:off x="12763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89298</xdr:rowOff>
    </xdr:from>
    <xdr:ext cx="534377" cy="259045"/>
    <xdr:sp macro="" textlink="">
      <xdr:nvSpPr>
        <xdr:cNvPr id="550" name="テキスト ボックス 549"/>
        <xdr:cNvSpPr txBox="1"/>
      </xdr:nvSpPr>
      <xdr:spPr>
        <a:xfrm>
          <a:off x="12547111" y="59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52734</xdr:rowOff>
    </xdr:from>
    <xdr:to>
      <xdr:col>23</xdr:col>
      <xdr:colOff>517525</xdr:colOff>
      <xdr:row>54</xdr:row>
      <xdr:rowOff>129642</xdr:rowOff>
    </xdr:to>
    <xdr:cxnSp macro="">
      <xdr:nvCxnSpPr>
        <xdr:cNvPr id="582" name="直線コネクタ 581"/>
        <xdr:cNvCxnSpPr/>
      </xdr:nvCxnSpPr>
      <xdr:spPr>
        <a:xfrm flipV="1">
          <a:off x="15481300" y="9311034"/>
          <a:ext cx="8382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19407</xdr:rowOff>
    </xdr:from>
    <xdr:to>
      <xdr:col>22</xdr:col>
      <xdr:colOff>365125</xdr:colOff>
      <xdr:row>54</xdr:row>
      <xdr:rowOff>129642</xdr:rowOff>
    </xdr:to>
    <xdr:cxnSp macro="">
      <xdr:nvCxnSpPr>
        <xdr:cNvPr id="585" name="直線コネクタ 584"/>
        <xdr:cNvCxnSpPr/>
      </xdr:nvCxnSpPr>
      <xdr:spPr>
        <a:xfrm>
          <a:off x="14592300" y="9277707"/>
          <a:ext cx="889000" cy="1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6" name="フローチャート : 判断 585"/>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7" name="テキスト ボックス 586"/>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19407</xdr:rowOff>
    </xdr:from>
    <xdr:to>
      <xdr:col>21</xdr:col>
      <xdr:colOff>161925</xdr:colOff>
      <xdr:row>56</xdr:row>
      <xdr:rowOff>28094</xdr:rowOff>
    </xdr:to>
    <xdr:cxnSp macro="">
      <xdr:nvCxnSpPr>
        <xdr:cNvPr id="588" name="直線コネクタ 587"/>
        <xdr:cNvCxnSpPr/>
      </xdr:nvCxnSpPr>
      <xdr:spPr>
        <a:xfrm flipV="1">
          <a:off x="13703300" y="9277707"/>
          <a:ext cx="889000" cy="3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9" name="フローチャート : 判断 588"/>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0" name="テキスト ボックス 589"/>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169157</xdr:rowOff>
    </xdr:from>
    <xdr:to>
      <xdr:col>19</xdr:col>
      <xdr:colOff>644525</xdr:colOff>
      <xdr:row>56</xdr:row>
      <xdr:rowOff>28094</xdr:rowOff>
    </xdr:to>
    <xdr:cxnSp macro="">
      <xdr:nvCxnSpPr>
        <xdr:cNvPr id="591" name="直線コネクタ 590"/>
        <xdr:cNvCxnSpPr/>
      </xdr:nvCxnSpPr>
      <xdr:spPr>
        <a:xfrm>
          <a:off x="12814300" y="9256007"/>
          <a:ext cx="889000" cy="37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2" name="フローチャート : 判断 591"/>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3" name="テキスト ボックス 592"/>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4" name="フローチャート : 判断 593"/>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5" name="テキスト ボックス 594"/>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1934</xdr:rowOff>
    </xdr:from>
    <xdr:to>
      <xdr:col>23</xdr:col>
      <xdr:colOff>568325</xdr:colOff>
      <xdr:row>54</xdr:row>
      <xdr:rowOff>103534</xdr:rowOff>
    </xdr:to>
    <xdr:sp macro="" textlink="">
      <xdr:nvSpPr>
        <xdr:cNvPr id="601" name="円/楕円 600"/>
        <xdr:cNvSpPr/>
      </xdr:nvSpPr>
      <xdr:spPr>
        <a:xfrm>
          <a:off x="16268700" y="92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24811</xdr:rowOff>
    </xdr:from>
    <xdr:ext cx="534377" cy="259045"/>
    <xdr:sp macro="" textlink="">
      <xdr:nvSpPr>
        <xdr:cNvPr id="602" name="教育費該当値テキスト"/>
        <xdr:cNvSpPr txBox="1"/>
      </xdr:nvSpPr>
      <xdr:spPr>
        <a:xfrm>
          <a:off x="16370300" y="91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75,326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78842</xdr:rowOff>
    </xdr:from>
    <xdr:to>
      <xdr:col>22</xdr:col>
      <xdr:colOff>415925</xdr:colOff>
      <xdr:row>55</xdr:row>
      <xdr:rowOff>8992</xdr:rowOff>
    </xdr:to>
    <xdr:sp macro="" textlink="">
      <xdr:nvSpPr>
        <xdr:cNvPr id="603" name="円/楕円 602"/>
        <xdr:cNvSpPr/>
      </xdr:nvSpPr>
      <xdr:spPr>
        <a:xfrm>
          <a:off x="15430500" y="93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25519</xdr:rowOff>
    </xdr:from>
    <xdr:ext cx="534377" cy="259045"/>
    <xdr:sp macro="" textlink="">
      <xdr:nvSpPr>
        <xdr:cNvPr id="604" name="テキスト ボックス 603"/>
        <xdr:cNvSpPr txBox="1"/>
      </xdr:nvSpPr>
      <xdr:spPr>
        <a:xfrm>
          <a:off x="15214111" y="91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140057</xdr:rowOff>
    </xdr:from>
    <xdr:to>
      <xdr:col>21</xdr:col>
      <xdr:colOff>212725</xdr:colOff>
      <xdr:row>54</xdr:row>
      <xdr:rowOff>70207</xdr:rowOff>
    </xdr:to>
    <xdr:sp macro="" textlink="">
      <xdr:nvSpPr>
        <xdr:cNvPr id="605" name="円/楕円 604"/>
        <xdr:cNvSpPr/>
      </xdr:nvSpPr>
      <xdr:spPr>
        <a:xfrm>
          <a:off x="14541500" y="922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86734</xdr:rowOff>
    </xdr:from>
    <xdr:ext cx="534377" cy="259045"/>
    <xdr:sp macro="" textlink="">
      <xdr:nvSpPr>
        <xdr:cNvPr id="606" name="テキスト ボックス 605"/>
        <xdr:cNvSpPr txBox="1"/>
      </xdr:nvSpPr>
      <xdr:spPr>
        <a:xfrm>
          <a:off x="14325111" y="90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148744</xdr:rowOff>
    </xdr:from>
    <xdr:to>
      <xdr:col>20</xdr:col>
      <xdr:colOff>9525</xdr:colOff>
      <xdr:row>56</xdr:row>
      <xdr:rowOff>78894</xdr:rowOff>
    </xdr:to>
    <xdr:sp macro="" textlink="">
      <xdr:nvSpPr>
        <xdr:cNvPr id="607" name="円/楕円 606"/>
        <xdr:cNvSpPr/>
      </xdr:nvSpPr>
      <xdr:spPr>
        <a:xfrm>
          <a:off x="13652500" y="95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95421</xdr:rowOff>
    </xdr:from>
    <xdr:ext cx="534377" cy="259045"/>
    <xdr:sp macro="" textlink="">
      <xdr:nvSpPr>
        <xdr:cNvPr id="608" name="テキスト ボックス 607"/>
        <xdr:cNvSpPr txBox="1"/>
      </xdr:nvSpPr>
      <xdr:spPr>
        <a:xfrm>
          <a:off x="13436111" y="93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55,835</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118357</xdr:rowOff>
    </xdr:from>
    <xdr:to>
      <xdr:col>18</xdr:col>
      <xdr:colOff>492125</xdr:colOff>
      <xdr:row>54</xdr:row>
      <xdr:rowOff>48507</xdr:rowOff>
    </xdr:to>
    <xdr:sp macro="" textlink="">
      <xdr:nvSpPr>
        <xdr:cNvPr id="609" name="円/楕円 608"/>
        <xdr:cNvSpPr/>
      </xdr:nvSpPr>
      <xdr:spPr>
        <a:xfrm>
          <a:off x="12763500" y="92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65034</xdr:rowOff>
    </xdr:from>
    <xdr:ext cx="534377" cy="259045"/>
    <xdr:sp macro="" textlink="">
      <xdr:nvSpPr>
        <xdr:cNvPr id="610" name="テキスト ボックス 609"/>
        <xdr:cNvSpPr txBox="1"/>
      </xdr:nvSpPr>
      <xdr:spPr>
        <a:xfrm>
          <a:off x="12547111" y="89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23377</xdr:rowOff>
    </xdr:from>
    <xdr:to>
      <xdr:col>23</xdr:col>
      <xdr:colOff>517525</xdr:colOff>
      <xdr:row>78</xdr:row>
      <xdr:rowOff>23732</xdr:rowOff>
    </xdr:to>
    <xdr:cxnSp macro="">
      <xdr:nvCxnSpPr>
        <xdr:cNvPr id="635" name="直線コネクタ 634"/>
        <xdr:cNvCxnSpPr/>
      </xdr:nvCxnSpPr>
      <xdr:spPr>
        <a:xfrm>
          <a:off x="15481300" y="13396477"/>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19594</xdr:rowOff>
    </xdr:from>
    <xdr:to>
      <xdr:col>22</xdr:col>
      <xdr:colOff>365125</xdr:colOff>
      <xdr:row>78</xdr:row>
      <xdr:rowOff>23377</xdr:rowOff>
    </xdr:to>
    <xdr:cxnSp macro="">
      <xdr:nvCxnSpPr>
        <xdr:cNvPr id="638" name="直線コネクタ 637"/>
        <xdr:cNvCxnSpPr/>
      </xdr:nvCxnSpPr>
      <xdr:spPr>
        <a:xfrm>
          <a:off x="14592300" y="13392694"/>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120545</xdr:rowOff>
    </xdr:from>
    <xdr:to>
      <xdr:col>22</xdr:col>
      <xdr:colOff>415925</xdr:colOff>
      <xdr:row>78</xdr:row>
      <xdr:rowOff>50695</xdr:rowOff>
    </xdr:to>
    <xdr:sp macro="" textlink="">
      <xdr:nvSpPr>
        <xdr:cNvPr id="639" name="フローチャート : 判断 638"/>
        <xdr:cNvSpPr/>
      </xdr:nvSpPr>
      <xdr:spPr>
        <a:xfrm>
          <a:off x="15430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67222</xdr:rowOff>
    </xdr:from>
    <xdr:ext cx="469744" cy="259045"/>
    <xdr:sp macro="" textlink="">
      <xdr:nvSpPr>
        <xdr:cNvPr id="640" name="テキスト ボックス 639"/>
        <xdr:cNvSpPr txBox="1"/>
      </xdr:nvSpPr>
      <xdr:spPr>
        <a:xfrm>
          <a:off x="15246427"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167703</xdr:rowOff>
    </xdr:from>
    <xdr:to>
      <xdr:col>21</xdr:col>
      <xdr:colOff>161925</xdr:colOff>
      <xdr:row>78</xdr:row>
      <xdr:rowOff>19594</xdr:rowOff>
    </xdr:to>
    <xdr:cxnSp macro="">
      <xdr:nvCxnSpPr>
        <xdr:cNvPr id="641" name="直線コネクタ 640"/>
        <xdr:cNvCxnSpPr/>
      </xdr:nvCxnSpPr>
      <xdr:spPr>
        <a:xfrm>
          <a:off x="13703300" y="13369353"/>
          <a:ext cx="8890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106302</xdr:rowOff>
    </xdr:from>
    <xdr:to>
      <xdr:col>21</xdr:col>
      <xdr:colOff>212725</xdr:colOff>
      <xdr:row>78</xdr:row>
      <xdr:rowOff>36452</xdr:rowOff>
    </xdr:to>
    <xdr:sp macro="" textlink="">
      <xdr:nvSpPr>
        <xdr:cNvPr id="642" name="フローチャート : 判断 641"/>
        <xdr:cNvSpPr/>
      </xdr:nvSpPr>
      <xdr:spPr>
        <a:xfrm>
          <a:off x="14541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52979</xdr:rowOff>
    </xdr:from>
    <xdr:ext cx="469744" cy="259045"/>
    <xdr:sp macro="" textlink="">
      <xdr:nvSpPr>
        <xdr:cNvPr id="643" name="テキスト ボックス 642"/>
        <xdr:cNvSpPr txBox="1"/>
      </xdr:nvSpPr>
      <xdr:spPr>
        <a:xfrm>
          <a:off x="14357427"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136877</xdr:rowOff>
    </xdr:from>
    <xdr:to>
      <xdr:col>19</xdr:col>
      <xdr:colOff>644525</xdr:colOff>
      <xdr:row>77</xdr:row>
      <xdr:rowOff>167703</xdr:rowOff>
    </xdr:to>
    <xdr:cxnSp macro="">
      <xdr:nvCxnSpPr>
        <xdr:cNvPr id="644" name="直線コネクタ 643"/>
        <xdr:cNvCxnSpPr/>
      </xdr:nvCxnSpPr>
      <xdr:spPr>
        <a:xfrm>
          <a:off x="12814300" y="13338527"/>
          <a:ext cx="889000" cy="3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99679</xdr:rowOff>
    </xdr:from>
    <xdr:to>
      <xdr:col>20</xdr:col>
      <xdr:colOff>9525</xdr:colOff>
      <xdr:row>78</xdr:row>
      <xdr:rowOff>29829</xdr:rowOff>
    </xdr:to>
    <xdr:sp macro="" textlink="">
      <xdr:nvSpPr>
        <xdr:cNvPr id="645" name="フローチャート : 判断 644"/>
        <xdr:cNvSpPr/>
      </xdr:nvSpPr>
      <xdr:spPr>
        <a:xfrm>
          <a:off x="13652500" y="1330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46356</xdr:rowOff>
    </xdr:from>
    <xdr:ext cx="469744" cy="259045"/>
    <xdr:sp macro="" textlink="">
      <xdr:nvSpPr>
        <xdr:cNvPr id="646" name="テキスト ボックス 645"/>
        <xdr:cNvSpPr txBox="1"/>
      </xdr:nvSpPr>
      <xdr:spPr>
        <a:xfrm>
          <a:off x="13468427" y="130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104564</xdr:rowOff>
    </xdr:from>
    <xdr:to>
      <xdr:col>18</xdr:col>
      <xdr:colOff>492125</xdr:colOff>
      <xdr:row>78</xdr:row>
      <xdr:rowOff>34714</xdr:rowOff>
    </xdr:to>
    <xdr:sp macro="" textlink="">
      <xdr:nvSpPr>
        <xdr:cNvPr id="647" name="フローチャート : 判断 646"/>
        <xdr:cNvSpPr/>
      </xdr:nvSpPr>
      <xdr:spPr>
        <a:xfrm>
          <a:off x="12763500" y="133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25841</xdr:rowOff>
    </xdr:from>
    <xdr:ext cx="469744" cy="259045"/>
    <xdr:sp macro="" textlink="">
      <xdr:nvSpPr>
        <xdr:cNvPr id="648" name="テキスト ボックス 647"/>
        <xdr:cNvSpPr txBox="1"/>
      </xdr:nvSpPr>
      <xdr:spPr>
        <a:xfrm>
          <a:off x="12579427" y="133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144382</xdr:rowOff>
    </xdr:from>
    <xdr:to>
      <xdr:col>23</xdr:col>
      <xdr:colOff>568325</xdr:colOff>
      <xdr:row>78</xdr:row>
      <xdr:rowOff>74532</xdr:rowOff>
    </xdr:to>
    <xdr:sp macro="" textlink="">
      <xdr:nvSpPr>
        <xdr:cNvPr id="654" name="円/楕円 653"/>
        <xdr:cNvSpPr/>
      </xdr:nvSpPr>
      <xdr:spPr>
        <a:xfrm>
          <a:off x="16268700" y="133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107796</xdr:rowOff>
    </xdr:from>
    <xdr:ext cx="378565" cy="259045"/>
    <xdr:sp macro="" textlink="">
      <xdr:nvSpPr>
        <xdr:cNvPr id="655" name="災害復旧費該当値テキスト"/>
        <xdr:cNvSpPr txBox="1"/>
      </xdr:nvSpPr>
      <xdr:spPr>
        <a:xfrm>
          <a:off x="16370300" y="13309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144027</xdr:rowOff>
    </xdr:from>
    <xdr:to>
      <xdr:col>22</xdr:col>
      <xdr:colOff>415925</xdr:colOff>
      <xdr:row>78</xdr:row>
      <xdr:rowOff>74177</xdr:rowOff>
    </xdr:to>
    <xdr:sp macro="" textlink="">
      <xdr:nvSpPr>
        <xdr:cNvPr id="656" name="円/楕円 655"/>
        <xdr:cNvSpPr/>
      </xdr:nvSpPr>
      <xdr:spPr>
        <a:xfrm>
          <a:off x="15430500" y="133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65304</xdr:rowOff>
    </xdr:from>
    <xdr:ext cx="378565" cy="259045"/>
    <xdr:sp macro="" textlink="">
      <xdr:nvSpPr>
        <xdr:cNvPr id="657" name="テキスト ボックス 656"/>
        <xdr:cNvSpPr txBox="1"/>
      </xdr:nvSpPr>
      <xdr:spPr>
        <a:xfrm>
          <a:off x="15292017" y="1343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140244</xdr:rowOff>
    </xdr:from>
    <xdr:to>
      <xdr:col>21</xdr:col>
      <xdr:colOff>212725</xdr:colOff>
      <xdr:row>78</xdr:row>
      <xdr:rowOff>70394</xdr:rowOff>
    </xdr:to>
    <xdr:sp macro="" textlink="">
      <xdr:nvSpPr>
        <xdr:cNvPr id="658" name="円/楕円 657"/>
        <xdr:cNvSpPr/>
      </xdr:nvSpPr>
      <xdr:spPr>
        <a:xfrm>
          <a:off x="14541500" y="13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61521</xdr:rowOff>
    </xdr:from>
    <xdr:ext cx="469744" cy="259045"/>
    <xdr:sp macro="" textlink="">
      <xdr:nvSpPr>
        <xdr:cNvPr id="659" name="テキスト ボックス 658"/>
        <xdr:cNvSpPr txBox="1"/>
      </xdr:nvSpPr>
      <xdr:spPr>
        <a:xfrm>
          <a:off x="14357427"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116903</xdr:rowOff>
    </xdr:from>
    <xdr:to>
      <xdr:col>20</xdr:col>
      <xdr:colOff>9525</xdr:colOff>
      <xdr:row>78</xdr:row>
      <xdr:rowOff>47053</xdr:rowOff>
    </xdr:to>
    <xdr:sp macro="" textlink="">
      <xdr:nvSpPr>
        <xdr:cNvPr id="660" name="円/楕円 659"/>
        <xdr:cNvSpPr/>
      </xdr:nvSpPr>
      <xdr:spPr>
        <a:xfrm>
          <a:off x="136525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38180</xdr:rowOff>
    </xdr:from>
    <xdr:ext cx="469744" cy="259045"/>
    <xdr:sp macro="" textlink="">
      <xdr:nvSpPr>
        <xdr:cNvPr id="661" name="テキスト ボックス 660"/>
        <xdr:cNvSpPr txBox="1"/>
      </xdr:nvSpPr>
      <xdr:spPr>
        <a:xfrm>
          <a:off x="13468427" y="1341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86077</xdr:rowOff>
    </xdr:from>
    <xdr:to>
      <xdr:col>18</xdr:col>
      <xdr:colOff>492125</xdr:colOff>
      <xdr:row>78</xdr:row>
      <xdr:rowOff>16227</xdr:rowOff>
    </xdr:to>
    <xdr:sp macro="" textlink="">
      <xdr:nvSpPr>
        <xdr:cNvPr id="662" name="円/楕円 661"/>
        <xdr:cNvSpPr/>
      </xdr:nvSpPr>
      <xdr:spPr>
        <a:xfrm>
          <a:off x="12763500" y="132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32754</xdr:rowOff>
    </xdr:from>
    <xdr:ext cx="534377" cy="259045"/>
    <xdr:sp macro="" textlink="">
      <xdr:nvSpPr>
        <xdr:cNvPr id="663" name="テキスト ボックス 662"/>
        <xdr:cNvSpPr txBox="1"/>
      </xdr:nvSpPr>
      <xdr:spPr>
        <a:xfrm>
          <a:off x="12547111" y="130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58531</xdr:rowOff>
    </xdr:from>
    <xdr:to>
      <xdr:col>23</xdr:col>
      <xdr:colOff>517525</xdr:colOff>
      <xdr:row>94</xdr:row>
      <xdr:rowOff>115590</xdr:rowOff>
    </xdr:to>
    <xdr:cxnSp macro="">
      <xdr:nvCxnSpPr>
        <xdr:cNvPr id="692" name="直線コネクタ 691"/>
        <xdr:cNvCxnSpPr/>
      </xdr:nvCxnSpPr>
      <xdr:spPr>
        <a:xfrm>
          <a:off x="15481300" y="16174831"/>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58531</xdr:rowOff>
    </xdr:from>
    <xdr:to>
      <xdr:col>22</xdr:col>
      <xdr:colOff>365125</xdr:colOff>
      <xdr:row>94</xdr:row>
      <xdr:rowOff>159147</xdr:rowOff>
    </xdr:to>
    <xdr:cxnSp macro="">
      <xdr:nvCxnSpPr>
        <xdr:cNvPr id="695" name="直線コネクタ 694"/>
        <xdr:cNvCxnSpPr/>
      </xdr:nvCxnSpPr>
      <xdr:spPr>
        <a:xfrm flipV="1">
          <a:off x="14592300" y="16174831"/>
          <a:ext cx="889000" cy="10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6" name="フローチャート : 判断 695"/>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108078</xdr:rowOff>
    </xdr:from>
    <xdr:ext cx="534377" cy="259045"/>
    <xdr:sp macro="" textlink="">
      <xdr:nvSpPr>
        <xdr:cNvPr id="697" name="テキスト ボックス 696"/>
        <xdr:cNvSpPr txBox="1"/>
      </xdr:nvSpPr>
      <xdr:spPr>
        <a:xfrm>
          <a:off x="15214111" y="165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159147</xdr:rowOff>
    </xdr:from>
    <xdr:to>
      <xdr:col>21</xdr:col>
      <xdr:colOff>161925</xdr:colOff>
      <xdr:row>95</xdr:row>
      <xdr:rowOff>77270</xdr:rowOff>
    </xdr:to>
    <xdr:cxnSp macro="">
      <xdr:nvCxnSpPr>
        <xdr:cNvPr id="698" name="直線コネクタ 697"/>
        <xdr:cNvCxnSpPr/>
      </xdr:nvCxnSpPr>
      <xdr:spPr>
        <a:xfrm flipV="1">
          <a:off x="13703300" y="16275447"/>
          <a:ext cx="8890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699" name="フローチャート : 判断 698"/>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112513</xdr:rowOff>
    </xdr:from>
    <xdr:ext cx="534377" cy="259045"/>
    <xdr:sp macro="" textlink="">
      <xdr:nvSpPr>
        <xdr:cNvPr id="700" name="テキスト ボックス 699"/>
        <xdr:cNvSpPr txBox="1"/>
      </xdr:nvSpPr>
      <xdr:spPr>
        <a:xfrm>
          <a:off x="14325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170013</xdr:rowOff>
    </xdr:from>
    <xdr:to>
      <xdr:col>19</xdr:col>
      <xdr:colOff>644525</xdr:colOff>
      <xdr:row>95</xdr:row>
      <xdr:rowOff>77270</xdr:rowOff>
    </xdr:to>
    <xdr:cxnSp macro="">
      <xdr:nvCxnSpPr>
        <xdr:cNvPr id="701" name="直線コネクタ 700"/>
        <xdr:cNvCxnSpPr/>
      </xdr:nvCxnSpPr>
      <xdr:spPr>
        <a:xfrm>
          <a:off x="12814300" y="16286313"/>
          <a:ext cx="8890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2" name="フローチャート : 判断 701"/>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109785</xdr:rowOff>
    </xdr:from>
    <xdr:ext cx="534377" cy="259045"/>
    <xdr:sp macro="" textlink="">
      <xdr:nvSpPr>
        <xdr:cNvPr id="703" name="テキスト ボックス 702"/>
        <xdr:cNvSpPr txBox="1"/>
      </xdr:nvSpPr>
      <xdr:spPr>
        <a:xfrm>
          <a:off x="13436111" y="1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4" name="フローチャート : 判断 703"/>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91764</xdr:rowOff>
    </xdr:from>
    <xdr:ext cx="534377" cy="259045"/>
    <xdr:sp macro="" textlink="">
      <xdr:nvSpPr>
        <xdr:cNvPr id="705" name="テキスト ボックス 704"/>
        <xdr:cNvSpPr txBox="1"/>
      </xdr:nvSpPr>
      <xdr:spPr>
        <a:xfrm>
          <a:off x="12547111" y="16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64790</xdr:rowOff>
    </xdr:from>
    <xdr:to>
      <xdr:col>23</xdr:col>
      <xdr:colOff>568325</xdr:colOff>
      <xdr:row>94</xdr:row>
      <xdr:rowOff>166390</xdr:rowOff>
    </xdr:to>
    <xdr:sp macro="" textlink="">
      <xdr:nvSpPr>
        <xdr:cNvPr id="711" name="円/楕円 710"/>
        <xdr:cNvSpPr/>
      </xdr:nvSpPr>
      <xdr:spPr>
        <a:xfrm>
          <a:off x="16268700" y="1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87667</xdr:rowOff>
    </xdr:from>
    <xdr:ext cx="599010" cy="259045"/>
    <xdr:sp macro="" textlink="">
      <xdr:nvSpPr>
        <xdr:cNvPr id="712" name="公債費該当値テキスト"/>
        <xdr:cNvSpPr txBox="1"/>
      </xdr:nvSpPr>
      <xdr:spPr>
        <a:xfrm>
          <a:off x="16370300" y="1603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103,164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7731</xdr:rowOff>
    </xdr:from>
    <xdr:to>
      <xdr:col>22</xdr:col>
      <xdr:colOff>415925</xdr:colOff>
      <xdr:row>94</xdr:row>
      <xdr:rowOff>109331</xdr:rowOff>
    </xdr:to>
    <xdr:sp macro="" textlink="">
      <xdr:nvSpPr>
        <xdr:cNvPr id="713" name="円/楕円 712"/>
        <xdr:cNvSpPr/>
      </xdr:nvSpPr>
      <xdr:spPr>
        <a:xfrm>
          <a:off x="15430500" y="1612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125858</xdr:rowOff>
    </xdr:from>
    <xdr:ext cx="599010" cy="259045"/>
    <xdr:sp macro="" textlink="">
      <xdr:nvSpPr>
        <xdr:cNvPr id="714" name="テキスト ボックス 713"/>
        <xdr:cNvSpPr txBox="1"/>
      </xdr:nvSpPr>
      <xdr:spPr>
        <a:xfrm>
          <a:off x="15181794" y="1589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110,652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108347</xdr:rowOff>
    </xdr:from>
    <xdr:to>
      <xdr:col>21</xdr:col>
      <xdr:colOff>212725</xdr:colOff>
      <xdr:row>95</xdr:row>
      <xdr:rowOff>38497</xdr:rowOff>
    </xdr:to>
    <xdr:sp macro="" textlink="">
      <xdr:nvSpPr>
        <xdr:cNvPr id="715" name="円/楕円 714"/>
        <xdr:cNvSpPr/>
      </xdr:nvSpPr>
      <xdr:spPr>
        <a:xfrm>
          <a:off x="14541500" y="162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55024</xdr:rowOff>
    </xdr:from>
    <xdr:ext cx="534377" cy="259045"/>
    <xdr:sp macro="" textlink="">
      <xdr:nvSpPr>
        <xdr:cNvPr id="716" name="テキスト ボックス 715"/>
        <xdr:cNvSpPr txBox="1"/>
      </xdr:nvSpPr>
      <xdr:spPr>
        <a:xfrm>
          <a:off x="14325111" y="159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26470</xdr:rowOff>
    </xdr:from>
    <xdr:to>
      <xdr:col>20</xdr:col>
      <xdr:colOff>9525</xdr:colOff>
      <xdr:row>95</xdr:row>
      <xdr:rowOff>128070</xdr:rowOff>
    </xdr:to>
    <xdr:sp macro="" textlink="">
      <xdr:nvSpPr>
        <xdr:cNvPr id="717" name="円/楕円 716"/>
        <xdr:cNvSpPr/>
      </xdr:nvSpPr>
      <xdr:spPr>
        <a:xfrm>
          <a:off x="13652500" y="163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144597</xdr:rowOff>
    </xdr:from>
    <xdr:ext cx="534377" cy="259045"/>
    <xdr:sp macro="" textlink="">
      <xdr:nvSpPr>
        <xdr:cNvPr id="718" name="テキスト ボックス 717"/>
        <xdr:cNvSpPr txBox="1"/>
      </xdr:nvSpPr>
      <xdr:spPr>
        <a:xfrm>
          <a:off x="13436111" y="160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119213</xdr:rowOff>
    </xdr:from>
    <xdr:to>
      <xdr:col>18</xdr:col>
      <xdr:colOff>492125</xdr:colOff>
      <xdr:row>95</xdr:row>
      <xdr:rowOff>49363</xdr:rowOff>
    </xdr:to>
    <xdr:sp macro="" textlink="">
      <xdr:nvSpPr>
        <xdr:cNvPr id="719" name="円/楕円 718"/>
        <xdr:cNvSpPr/>
      </xdr:nvSpPr>
      <xdr:spPr>
        <a:xfrm>
          <a:off x="12763500" y="162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65890</xdr:rowOff>
    </xdr:from>
    <xdr:ext cx="534377" cy="259045"/>
    <xdr:sp macro="" textlink="">
      <xdr:nvSpPr>
        <xdr:cNvPr id="720" name="テキスト ボックス 719"/>
        <xdr:cNvSpPr txBox="1"/>
      </xdr:nvSpPr>
      <xdr:spPr>
        <a:xfrm>
          <a:off x="12547111" y="160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55" name="フローチャート : 判断 754"/>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56" name="テキスト ボックス 755"/>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58" name="フローチャート : 判断 757"/>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117764</xdr:rowOff>
    </xdr:from>
    <xdr:ext cx="378565" cy="259045"/>
    <xdr:sp macro="" textlink="">
      <xdr:nvSpPr>
        <xdr:cNvPr id="759" name="テキスト ボックス 758"/>
        <xdr:cNvSpPr txBox="1"/>
      </xdr:nvSpPr>
      <xdr:spPr>
        <a:xfrm>
          <a:off x="20245017" y="646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61" name="フローチャート : 判断 760"/>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62" name="テキスト ボックス 761"/>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3" name="フローチャート : 判断 762"/>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64" name="テキスト ボックス 763"/>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類似団体の人口は約</a:t>
          </a:r>
          <a:r>
            <a:rPr kumimoji="1" lang="en-US" altLang="ja-JP" sz="1300">
              <a:latin typeface="ＭＳ Ｐゴシック"/>
            </a:rPr>
            <a:t>50,000</a:t>
          </a:r>
          <a:r>
            <a:rPr kumimoji="1" lang="ja-JP" altLang="en-US" sz="1300">
              <a:latin typeface="ＭＳ Ｐゴシック"/>
            </a:rPr>
            <a:t>人～</a:t>
          </a:r>
          <a:r>
            <a:rPr kumimoji="1" lang="en-US" altLang="ja-JP" sz="1300">
              <a:latin typeface="ＭＳ Ｐゴシック"/>
            </a:rPr>
            <a:t>22,000</a:t>
          </a:r>
          <a:r>
            <a:rPr kumimoji="1" lang="ja-JP" altLang="en-US" sz="1300">
              <a:latin typeface="ＭＳ Ｐゴシック"/>
            </a:rPr>
            <a:t>人と広く分布しており、宍粟市はその中ほどに位置する。</a:t>
          </a:r>
          <a:endParaRPr kumimoji="1" lang="en-US" altLang="ja-JP" sz="1300">
            <a:latin typeface="ＭＳ Ｐゴシック"/>
          </a:endParaRPr>
        </a:p>
        <a:p>
          <a:r>
            <a:rPr kumimoji="1" lang="ja-JP" altLang="en-US" sz="1300">
              <a:latin typeface="ＭＳ Ｐゴシック"/>
            </a:rPr>
            <a:t>　衛生費については上下水道事業の整備・維持管理コストが高いこと、消防費については西はりま消防組合負担金の増加、教育費については学校規模適正化・耐震化等事業の影響により、他団体と比較し高くなっている。</a:t>
          </a:r>
          <a:endParaRPr kumimoji="1" lang="en-US" altLang="ja-JP" sz="1300">
            <a:latin typeface="ＭＳ Ｐゴシック"/>
          </a:endParaRPr>
        </a:p>
        <a:p>
          <a:r>
            <a:rPr kumimoji="1" lang="ja-JP" altLang="en-US" sz="1300">
              <a:latin typeface="ＭＳ Ｐゴシック"/>
            </a:rPr>
            <a:t>　衛生費については老朽化した施設設備の更新・維持管理に、教育費については人口減少が進むなかでの学校規模適正化事業に一定の費用を要することから、ほぼ横ばいで推移していくものと考えられる。</a:t>
          </a:r>
          <a:endParaRPr kumimoji="1" lang="en-US" altLang="ja-JP" sz="1300">
            <a:latin typeface="ＭＳ Ｐゴシック"/>
          </a:endParaRPr>
        </a:p>
        <a:p>
          <a:r>
            <a:rPr kumimoji="1" lang="ja-JP" altLang="en-US" sz="1300">
              <a:latin typeface="ＭＳ Ｐゴシック"/>
            </a:rPr>
            <a:t>　経営戦略に基づく適切な更新等による費用の抑制、および、少子化対策・人口流出対策を検討・実施し、一人あたりのコストの逓減に努める。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財政調整基金は、収入減少や不測の支出増加に備え、長期的視野に立った計画的な積み立てを行</a:t>
          </a:r>
          <a:r>
            <a:rPr kumimoji="0" lang="ja-JP" altLang="en-US" sz="1200" b="0" i="0" u="none" strike="noStrike" kern="0" cap="none" spc="0" normalizeH="0" baseline="0" noProof="0">
              <a:ln>
                <a:noFill/>
              </a:ln>
              <a:solidFill>
                <a:prstClr val="black"/>
              </a:solidFill>
              <a:effectLst/>
              <a:uLnTx/>
              <a:uFillTx/>
              <a:latin typeface="+mn-lt"/>
              <a:ea typeface="+mn-ea"/>
              <a:cs typeface="+mn-cs"/>
            </a:rPr>
            <a:t>うものであり、</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平成２５年度決算</a:t>
          </a:r>
          <a:r>
            <a:rPr kumimoji="0" lang="ja-JP" altLang="en-US" sz="1200" b="0" i="0" u="none" strike="noStrike" kern="0" cap="none" spc="0" normalizeH="0" baseline="0" noProof="0">
              <a:ln>
                <a:noFill/>
              </a:ln>
              <a:solidFill>
                <a:prstClr val="black"/>
              </a:solidFill>
              <a:effectLst/>
              <a:uLnTx/>
              <a:uFillTx/>
              <a:latin typeface="+mn-lt"/>
              <a:ea typeface="+mn-ea"/>
              <a:cs typeface="+mn-cs"/>
            </a:rPr>
            <a:t>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目標である３０億円を達成し、なおかつ、平成２２年度以降は取り崩しを行っていない。</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今後においても取り崩しをせず積み立てることとする。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実質収支比率は、標準財政規模に対する実質収支額の割合である。地方公共団体は営利を目的として存在していない</a:t>
          </a:r>
          <a:r>
            <a:rPr kumimoji="0" lang="ja-JP" altLang="en-US" sz="1200" b="0" i="0" u="none" strike="noStrike" kern="0" cap="none" spc="0" normalizeH="0" baseline="0" noProof="0">
              <a:ln>
                <a:noFill/>
              </a:ln>
              <a:solidFill>
                <a:prstClr val="black"/>
              </a:solidFill>
              <a:effectLst/>
              <a:uLnTx/>
              <a:uFillTx/>
              <a:latin typeface="+mn-lt"/>
              <a:ea typeface="+mn-ea"/>
              <a:cs typeface="+mn-cs"/>
            </a:rPr>
            <a:t>ため</a:t>
          </a:r>
          <a:r>
            <a:rPr kumimoji="0" lang="ja-JP" altLang="ja-JP" sz="1200" b="0" i="0" u="none" strike="noStrike" kern="0" cap="none" spc="0" normalizeH="0" baseline="0" noProof="0">
              <a:ln>
                <a:noFill/>
              </a:ln>
              <a:solidFill>
                <a:prstClr val="black"/>
              </a:solidFill>
              <a:effectLst/>
              <a:uLnTx/>
              <a:uFillTx/>
              <a:latin typeface="+mn-lt"/>
              <a:ea typeface="+mn-ea"/>
              <a:cs typeface="+mn-cs"/>
            </a:rPr>
            <a:t>、実質収支額（剰余金）が多い</a:t>
          </a:r>
          <a:r>
            <a:rPr kumimoji="0" lang="ja-JP" altLang="en-US" sz="1200" b="0" i="0" u="none" strike="noStrike" kern="0" cap="none" spc="0" normalizeH="0" baseline="0" noProof="0">
              <a:ln>
                <a:noFill/>
              </a:ln>
              <a:solidFill>
                <a:prstClr val="black"/>
              </a:solidFill>
              <a:effectLst/>
              <a:uLnTx/>
              <a:uFillTx/>
              <a:latin typeface="+mn-lt"/>
              <a:ea typeface="+mn-ea"/>
              <a:cs typeface="+mn-cs"/>
            </a:rPr>
            <a:t>点においては、好ましいとは</a:t>
          </a:r>
          <a:r>
            <a:rPr kumimoji="0" lang="ja-JP" altLang="ja-JP" sz="1200" b="0" i="0" u="none" strike="noStrike" kern="0" cap="none" spc="0" normalizeH="0" baseline="0" noProof="0">
              <a:ln>
                <a:noFill/>
              </a:ln>
              <a:solidFill>
                <a:prstClr val="black"/>
              </a:solidFill>
              <a:effectLst/>
              <a:uLnTx/>
              <a:uFillTx/>
              <a:latin typeface="+mn-lt"/>
              <a:ea typeface="+mn-ea"/>
              <a:cs typeface="+mn-cs"/>
            </a:rPr>
            <a:t>言えない。実質収支額の割合は通常３～５％が適当とされている</a:t>
          </a:r>
          <a:r>
            <a:rPr kumimoji="0" lang="ja-JP" altLang="en-US" sz="1200" b="0" i="0" u="none" strike="noStrike" kern="0" cap="none" spc="0" normalizeH="0" baseline="0" noProof="0">
              <a:ln>
                <a:noFill/>
              </a:ln>
              <a:solidFill>
                <a:prstClr val="black"/>
              </a:solidFill>
              <a:effectLst/>
              <a:uLnTx/>
              <a:uFillTx/>
              <a:latin typeface="+mn-lt"/>
              <a:ea typeface="+mn-ea"/>
              <a:cs typeface="+mn-cs"/>
            </a:rPr>
            <a:t>なか</a:t>
          </a:r>
          <a:r>
            <a:rPr kumimoji="0" lang="ja-JP" altLang="ja-JP" sz="1200" b="0" i="0" u="none" strike="noStrike" kern="0" cap="none" spc="0" normalizeH="0" baseline="0" noProof="0">
              <a:ln>
                <a:noFill/>
              </a:ln>
              <a:solidFill>
                <a:prstClr val="black"/>
              </a:solidFill>
              <a:effectLst/>
              <a:uLnTx/>
              <a:uFillTx/>
              <a:latin typeface="+mn-lt"/>
              <a:ea typeface="+mn-ea"/>
              <a:cs typeface="+mn-cs"/>
            </a:rPr>
            <a:t>で、不用額が多額とならないよう</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予算編成</a:t>
          </a:r>
          <a:r>
            <a:rPr kumimoji="0" lang="ja-JP" altLang="en-US" sz="1200" b="0" i="0" u="none" strike="noStrike" kern="0" cap="none" spc="0" normalizeH="0" baseline="0" noProof="0">
              <a:ln>
                <a:noFill/>
              </a:ln>
              <a:solidFill>
                <a:prstClr val="black"/>
              </a:solidFill>
              <a:effectLst/>
              <a:uLnTx/>
              <a:uFillTx/>
              <a:latin typeface="+mn-lt"/>
              <a:ea typeface="+mn-ea"/>
              <a:cs typeface="+mn-cs"/>
            </a:rPr>
            <a:t>およ</a:t>
          </a:r>
          <a:r>
            <a:rPr kumimoji="0" lang="ja-JP" altLang="ja-JP" sz="1200" b="0" i="0" u="none" strike="noStrike" kern="0" cap="none" spc="0" normalizeH="0" baseline="0" noProof="0">
              <a:ln>
                <a:noFill/>
              </a:ln>
              <a:solidFill>
                <a:prstClr val="black"/>
              </a:solidFill>
              <a:effectLst/>
              <a:uLnTx/>
              <a:uFillTx/>
              <a:latin typeface="+mn-lt"/>
              <a:ea typeface="+mn-ea"/>
              <a:cs typeface="+mn-cs"/>
            </a:rPr>
            <a:t>び事業の進捗管理を図る。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国民健康保険事業会計において、循環器系などの高額医療費が想定以上に伸びたことや、</a:t>
          </a:r>
          <a:r>
            <a:rPr kumimoji="1" lang="en-US" altLang="ja-JP" sz="1400">
              <a:latin typeface="ＭＳ ゴシック" pitchFamily="49" charset="-128"/>
              <a:ea typeface="ＭＳ ゴシック" pitchFamily="49" charset="-128"/>
            </a:rPr>
            <a:t>C</a:t>
          </a:r>
          <a:r>
            <a:rPr kumimoji="1" lang="ja-JP" altLang="en-US" sz="1400">
              <a:latin typeface="ＭＳ ゴシック" pitchFamily="49" charset="-128"/>
              <a:ea typeface="ＭＳ ゴシック" pitchFamily="49" charset="-128"/>
            </a:rPr>
            <a:t>型肝炎の新薬が保険適用された影響による医療費の増、およびそれらに見合う国県支出金や税収などが見込みを下回ったことにより資金不足が発生した。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また、年々黒字割合が減少しつつある公営企業会計においては、新たに策定する経営戦略や新公立病院改革プランに基づき、</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水道事業では料金の適正化・施設の統廃合を検討し、病院事業会計では医業従事者の確保・経営状況の中長期的な改善に努める。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0428&#12304;&#26410;&#12305;&#24179;&#25104;27&#24180;&#24230;&#36001;&#25919;&#29366;&#27841;&#36039;&#26009;&#38598;&#12398;&#36861;&#21152;&#20998;&#12395;&#12388;&#12356;&#12390;/&#12304;&#36001;&#25919;&#29366;&#27841;&#36039;&#26009;&#38598;&#12305;_282278_&#23437;&#31903;&#24066;_2015/&#12304;&#36001;&#25919;&#29366;&#27841;&#36039;&#26009;&#38598;&#12305;_282278_&#23437;&#31903;&#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180.7</v>
          </cell>
          <cell r="L73">
            <v>169.6</v>
          </cell>
          <cell r="M73">
            <v>144.9</v>
          </cell>
          <cell r="N73">
            <v>136.5</v>
          </cell>
          <cell r="O73">
            <v>122.8</v>
          </cell>
        </row>
        <row r="75">
          <cell r="K75">
            <v>19.899999999999999</v>
          </cell>
          <cell r="L75">
            <v>18.2</v>
          </cell>
          <cell r="M75">
            <v>16.600000000000001</v>
          </cell>
          <cell r="N75">
            <v>15.1</v>
          </cell>
          <cell r="O75">
            <v>15</v>
          </cell>
        </row>
        <row r="77">
          <cell r="G77" t="str">
            <v>類似団体内平均値</v>
          </cell>
          <cell r="K77">
            <v>75.900000000000006</v>
          </cell>
          <cell r="L77">
            <v>64.599999999999994</v>
          </cell>
          <cell r="M77">
            <v>52.8</v>
          </cell>
          <cell r="N77">
            <v>48.6</v>
          </cell>
          <cell r="O77">
            <v>56.8</v>
          </cell>
        </row>
        <row r="79">
          <cell r="K79">
            <v>13.5</v>
          </cell>
          <cell r="L79">
            <v>12.4</v>
          </cell>
          <cell r="M79">
            <v>11.5</v>
          </cell>
          <cell r="N79">
            <v>10.4</v>
          </cell>
          <cell r="O79">
            <v>10.199999999999999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26087367</v>
      </c>
      <c r="BO4" s="379"/>
      <c r="BP4" s="379"/>
      <c r="BQ4" s="379"/>
      <c r="BR4" s="379"/>
      <c r="BS4" s="379"/>
      <c r="BT4" s="379"/>
      <c r="BU4" s="380"/>
      <c r="BV4" s="378">
        <v>24993462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6.5</v>
      </c>
      <c r="CU4" s="556"/>
      <c r="CV4" s="556"/>
      <c r="CW4" s="556"/>
      <c r="CX4" s="556"/>
      <c r="CY4" s="556"/>
      <c r="CZ4" s="556"/>
      <c r="DA4" s="557"/>
      <c r="DB4" s="555">
        <v>5.4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24853974</v>
      </c>
      <c r="BO5" s="384"/>
      <c r="BP5" s="384"/>
      <c r="BQ5" s="384"/>
      <c r="BR5" s="384"/>
      <c r="BS5" s="384"/>
      <c r="BT5" s="384"/>
      <c r="BU5" s="385"/>
      <c r="BV5" s="383">
        <v>23828737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v>
      </c>
      <c r="CU5" s="354"/>
      <c r="CV5" s="354"/>
      <c r="CW5" s="354"/>
      <c r="CX5" s="354"/>
      <c r="CY5" s="354"/>
      <c r="CZ5" s="354"/>
      <c r="DA5" s="355"/>
      <c r="DB5" s="353">
        <v>90.5</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1233393</v>
      </c>
      <c r="BO6" s="384"/>
      <c r="BP6" s="384"/>
      <c r="BQ6" s="384"/>
      <c r="BR6" s="384"/>
      <c r="BS6" s="384"/>
      <c r="BT6" s="384"/>
      <c r="BU6" s="385"/>
      <c r="BV6" s="383">
        <v>1164725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95.3</v>
      </c>
      <c r="CU6" s="530"/>
      <c r="CV6" s="530"/>
      <c r="CW6" s="530"/>
      <c r="CX6" s="530"/>
      <c r="CY6" s="530"/>
      <c r="CZ6" s="530"/>
      <c r="DA6" s="531"/>
      <c r="DB6" s="529">
        <v>96.3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219047</v>
      </c>
      <c r="BO7" s="384"/>
      <c r="BP7" s="384"/>
      <c r="BQ7" s="384"/>
      <c r="BR7" s="384"/>
      <c r="BS7" s="384"/>
      <c r="BT7" s="384"/>
      <c r="BU7" s="385"/>
      <c r="BV7" s="383">
        <v>335643</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15487438</v>
      </c>
      <c r="CU7" s="384"/>
      <c r="CV7" s="384"/>
      <c r="CW7" s="384"/>
      <c r="CX7" s="384"/>
      <c r="CY7" s="384"/>
      <c r="CZ7" s="384"/>
      <c r="DA7" s="385"/>
      <c r="DB7" s="383">
        <v>15400513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1014346</v>
      </c>
      <c r="BO8" s="384"/>
      <c r="BP8" s="384"/>
      <c r="BQ8" s="384"/>
      <c r="BR8" s="384"/>
      <c r="BS8" s="384"/>
      <c r="BT8" s="384"/>
      <c r="BU8" s="385"/>
      <c r="BV8" s="383">
        <v>829082</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0.36</v>
      </c>
      <c r="CU8" s="493"/>
      <c r="CV8" s="493"/>
      <c r="CW8" s="493"/>
      <c r="CX8" s="493"/>
      <c r="CY8" s="493"/>
      <c r="CZ8" s="493"/>
      <c r="DA8" s="494"/>
      <c r="DB8" s="492">
        <v>0.36</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37773</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185264</v>
      </c>
      <c r="BO9" s="384"/>
      <c r="BP9" s="384"/>
      <c r="BQ9" s="384"/>
      <c r="BR9" s="384"/>
      <c r="BS9" s="384"/>
      <c r="BT9" s="384"/>
      <c r="BU9" s="385"/>
      <c r="BV9" s="383">
        <v>-75574</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22.5</v>
      </c>
      <c r="CU9" s="354"/>
      <c r="CV9" s="354"/>
      <c r="CW9" s="354"/>
      <c r="CX9" s="354"/>
      <c r="CY9" s="354"/>
      <c r="CZ9" s="354"/>
      <c r="DA9" s="355"/>
      <c r="DB9" s="353">
        <v>24.6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40938</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91</v>
      </c>
      <c r="AV10" s="441"/>
      <c r="AW10" s="441"/>
      <c r="AX10" s="441"/>
      <c r="AY10" s="363" t="s">
        <v>102</v>
      </c>
      <c r="AZ10" s="364"/>
      <c r="BA10" s="364"/>
      <c r="BB10" s="364"/>
      <c r="BC10" s="364"/>
      <c r="BD10" s="364"/>
      <c r="BE10" s="364"/>
      <c r="BF10" s="364"/>
      <c r="BG10" s="364"/>
      <c r="BH10" s="364"/>
      <c r="BI10" s="364"/>
      <c r="BJ10" s="364"/>
      <c r="BK10" s="364"/>
      <c r="BL10" s="364"/>
      <c r="BM10" s="365"/>
      <c r="BN10" s="383">
        <v>78712</v>
      </c>
      <c r="BO10" s="384"/>
      <c r="BP10" s="384"/>
      <c r="BQ10" s="384"/>
      <c r="BR10" s="384"/>
      <c r="BS10" s="384"/>
      <c r="BT10" s="384"/>
      <c r="BU10" s="385"/>
      <c r="BV10" s="383">
        <v>4853</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91</v>
      </c>
      <c r="AV11" s="441"/>
      <c r="AW11" s="441"/>
      <c r="AX11" s="441"/>
      <c r="AY11" s="363" t="s">
        <v>107</v>
      </c>
      <c r="AZ11" s="364"/>
      <c r="BA11" s="364"/>
      <c r="BB11" s="364"/>
      <c r="BC11" s="364"/>
      <c r="BD11" s="364"/>
      <c r="BE11" s="364"/>
      <c r="BF11" s="364"/>
      <c r="BG11" s="364"/>
      <c r="BH11" s="364"/>
      <c r="BI11" s="364"/>
      <c r="BJ11" s="364"/>
      <c r="BK11" s="364"/>
      <c r="BL11" s="364"/>
      <c r="BM11" s="365"/>
      <c r="BN11" s="383">
        <v>720337</v>
      </c>
      <c r="BO11" s="384"/>
      <c r="BP11" s="384"/>
      <c r="BQ11" s="384"/>
      <c r="BR11" s="384"/>
      <c r="BS11" s="384"/>
      <c r="BT11" s="384"/>
      <c r="BU11" s="385"/>
      <c r="BV11" s="383">
        <v>1087260</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40061</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77</v>
      </c>
      <c r="AV12" s="441"/>
      <c r="AW12" s="441"/>
      <c r="AX12" s="441"/>
      <c r="AY12" s="363" t="s">
        <v>115</v>
      </c>
      <c r="AZ12" s="364"/>
      <c r="BA12" s="364"/>
      <c r="BB12" s="364"/>
      <c r="BC12" s="364"/>
      <c r="BD12" s="364"/>
      <c r="BE12" s="364"/>
      <c r="BF12" s="364"/>
      <c r="BG12" s="364"/>
      <c r="BH12" s="364"/>
      <c r="BI12" s="364"/>
      <c r="BJ12" s="364"/>
      <c r="BK12" s="364"/>
      <c r="BL12" s="364"/>
      <c r="BM12" s="365"/>
      <c r="BN12" s="383" t="s">
        <v>109</v>
      </c>
      <c r="BO12" s="384"/>
      <c r="BP12" s="384"/>
      <c r="BQ12" s="384"/>
      <c r="BR12" s="384"/>
      <c r="BS12" s="384"/>
      <c r="BT12" s="384"/>
      <c r="BU12" s="385"/>
      <c r="BV12" s="383" t="s">
        <v>109</v>
      </c>
      <c r="BW12" s="384"/>
      <c r="BX12" s="384"/>
      <c r="BY12" s="384"/>
      <c r="BZ12" s="384"/>
      <c r="CA12" s="384"/>
      <c r="CB12" s="384"/>
      <c r="CC12" s="385"/>
      <c r="CD12" s="392" t="s">
        <v>116</v>
      </c>
      <c r="CE12" s="393"/>
      <c r="CF12" s="393"/>
      <c r="CG12" s="393"/>
      <c r="CH12" s="393"/>
      <c r="CI12" s="393"/>
      <c r="CJ12" s="393"/>
      <c r="CK12" s="393"/>
      <c r="CL12" s="393"/>
      <c r="CM12" s="393"/>
      <c r="CN12" s="393"/>
      <c r="CO12" s="393"/>
      <c r="CP12" s="393"/>
      <c r="CQ12" s="393"/>
      <c r="CR12" s="393"/>
      <c r="CS12" s="394"/>
      <c r="CT12" s="492" t="s">
        <v>109</v>
      </c>
      <c r="CU12" s="493"/>
      <c r="CV12" s="493"/>
      <c r="CW12" s="493"/>
      <c r="CX12" s="493"/>
      <c r="CY12" s="493"/>
      <c r="CZ12" s="493"/>
      <c r="DA12" s="494"/>
      <c r="DB12" s="492" t="s">
        <v>109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117</v>
      </c>
      <c r="N13" s="482"/>
      <c r="O13" s="482"/>
      <c r="P13" s="482"/>
      <c r="Q13" s="483"/>
      <c r="R13" s="484">
        <v>39889</v>
      </c>
      <c r="S13" s="485"/>
      <c r="T13" s="485"/>
      <c r="U13" s="485"/>
      <c r="V13" s="486"/>
      <c r="W13" s="472" t="s">
        <v>118</v>
      </c>
      <c r="X13" s="396"/>
      <c r="Y13" s="396"/>
      <c r="Z13" s="396"/>
      <c r="AA13" s="396"/>
      <c r="AB13" s="397"/>
      <c r="AC13" s="359">
        <v>992</v>
      </c>
      <c r="AD13" s="360"/>
      <c r="AE13" s="360"/>
      <c r="AF13" s="360"/>
      <c r="AG13" s="361"/>
      <c r="AH13" s="359">
        <v>1147</v>
      </c>
      <c r="AI13" s="360"/>
      <c r="AJ13" s="360"/>
      <c r="AK13" s="360"/>
      <c r="AL13" s="362"/>
      <c r="AM13" s="452" t="s">
        <v>119</v>
      </c>
      <c r="AN13" s="357"/>
      <c r="AO13" s="357"/>
      <c r="AP13" s="357"/>
      <c r="AQ13" s="357"/>
      <c r="AR13" s="357"/>
      <c r="AS13" s="357"/>
      <c r="AT13" s="358"/>
      <c r="AU13" s="440" t="s">
        <v>91</v>
      </c>
      <c r="AV13" s="441"/>
      <c r="AW13" s="441"/>
      <c r="AX13" s="441"/>
      <c r="AY13" s="363" t="s">
        <v>120</v>
      </c>
      <c r="AZ13" s="364"/>
      <c r="BA13" s="364"/>
      <c r="BB13" s="364"/>
      <c r="BC13" s="364"/>
      <c r="BD13" s="364"/>
      <c r="BE13" s="364"/>
      <c r="BF13" s="364"/>
      <c r="BG13" s="364"/>
      <c r="BH13" s="364"/>
      <c r="BI13" s="364"/>
      <c r="BJ13" s="364"/>
      <c r="BK13" s="364"/>
      <c r="BL13" s="364"/>
      <c r="BM13" s="365"/>
      <c r="BN13" s="383">
        <v>984313</v>
      </c>
      <c r="BO13" s="384"/>
      <c r="BP13" s="384"/>
      <c r="BQ13" s="384"/>
      <c r="BR13" s="384"/>
      <c r="BS13" s="384"/>
      <c r="BT13" s="384"/>
      <c r="BU13" s="385"/>
      <c r="BV13" s="383">
        <v>1016539</v>
      </c>
      <c r="BW13" s="384"/>
      <c r="BX13" s="384"/>
      <c r="BY13" s="384"/>
      <c r="BZ13" s="384"/>
      <c r="CA13" s="384"/>
      <c r="CB13" s="384"/>
      <c r="CC13" s="385"/>
      <c r="CD13" s="392" t="s">
        <v>121</v>
      </c>
      <c r="CE13" s="393"/>
      <c r="CF13" s="393"/>
      <c r="CG13" s="393"/>
      <c r="CH13" s="393"/>
      <c r="CI13" s="393"/>
      <c r="CJ13" s="393"/>
      <c r="CK13" s="393"/>
      <c r="CL13" s="393"/>
      <c r="CM13" s="393"/>
      <c r="CN13" s="393"/>
      <c r="CO13" s="393"/>
      <c r="CP13" s="393"/>
      <c r="CQ13" s="393"/>
      <c r="CR13" s="393"/>
      <c r="CS13" s="394"/>
      <c r="CT13" s="353">
        <v>15</v>
      </c>
      <c r="CU13" s="354"/>
      <c r="CV13" s="354"/>
      <c r="CW13" s="354"/>
      <c r="CX13" s="354"/>
      <c r="CY13" s="354"/>
      <c r="CZ13" s="354"/>
      <c r="DA13" s="355"/>
      <c r="DB13" s="353">
        <v>15.1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122</v>
      </c>
      <c r="M14" s="513"/>
      <c r="N14" s="513"/>
      <c r="O14" s="513"/>
      <c r="P14" s="513"/>
      <c r="Q14" s="514"/>
      <c r="R14" s="484">
        <v>40744</v>
      </c>
      <c r="S14" s="485"/>
      <c r="T14" s="485"/>
      <c r="U14" s="485"/>
      <c r="V14" s="486"/>
      <c r="W14" s="487"/>
      <c r="X14" s="399"/>
      <c r="Y14" s="399"/>
      <c r="Z14" s="399"/>
      <c r="AA14" s="399"/>
      <c r="AB14" s="400"/>
      <c r="AC14" s="477">
        <v>5.0999999999999996</v>
      </c>
      <c r="AD14" s="478"/>
      <c r="AE14" s="478"/>
      <c r="AF14" s="478"/>
      <c r="AG14" s="479"/>
      <c r="AH14" s="477">
        <v>5.3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123</v>
      </c>
      <c r="CE14" s="390"/>
      <c r="CF14" s="390"/>
      <c r="CG14" s="390"/>
      <c r="CH14" s="390"/>
      <c r="CI14" s="390"/>
      <c r="CJ14" s="390"/>
      <c r="CK14" s="390"/>
      <c r="CL14" s="390"/>
      <c r="CM14" s="390"/>
      <c r="CN14" s="390"/>
      <c r="CO14" s="390"/>
      <c r="CP14" s="390"/>
      <c r="CQ14" s="390"/>
      <c r="CR14" s="390"/>
      <c r="CS14" s="391"/>
      <c r="CT14" s="488">
        <v>122.8</v>
      </c>
      <c r="CU14" s="456"/>
      <c r="CV14" s="456"/>
      <c r="CW14" s="456"/>
      <c r="CX14" s="456"/>
      <c r="CY14" s="456"/>
      <c r="CZ14" s="456"/>
      <c r="DA14" s="457"/>
      <c r="DB14" s="488">
        <v>136.5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117</v>
      </c>
      <c r="N15" s="482"/>
      <c r="O15" s="482"/>
      <c r="P15" s="482"/>
      <c r="Q15" s="483"/>
      <c r="R15" s="484">
        <v>40565</v>
      </c>
      <c r="S15" s="485"/>
      <c r="T15" s="485"/>
      <c r="U15" s="485"/>
      <c r="V15" s="486"/>
      <c r="W15" s="472" t="s">
        <v>124</v>
      </c>
      <c r="X15" s="396"/>
      <c r="Y15" s="396"/>
      <c r="Z15" s="396"/>
      <c r="AA15" s="396"/>
      <c r="AB15" s="397"/>
      <c r="AC15" s="359">
        <v>7741</v>
      </c>
      <c r="AD15" s="360"/>
      <c r="AE15" s="360"/>
      <c r="AF15" s="360"/>
      <c r="AG15" s="361"/>
      <c r="AH15" s="359">
        <v>9122</v>
      </c>
      <c r="AI15" s="360"/>
      <c r="AJ15" s="360"/>
      <c r="AK15" s="360"/>
      <c r="AL15" s="362"/>
      <c r="AM15" s="452"/>
      <c r="AN15" s="357"/>
      <c r="AO15" s="357"/>
      <c r="AP15" s="357"/>
      <c r="AQ15" s="357"/>
      <c r="AR15" s="357"/>
      <c r="AS15" s="357"/>
      <c r="AT15" s="358"/>
      <c r="AU15" s="440"/>
      <c r="AV15" s="441"/>
      <c r="AW15" s="441"/>
      <c r="AX15" s="441"/>
      <c r="AY15" s="375" t="s">
        <v>125</v>
      </c>
      <c r="AZ15" s="376"/>
      <c r="BA15" s="376"/>
      <c r="BB15" s="376"/>
      <c r="BC15" s="376"/>
      <c r="BD15" s="376"/>
      <c r="BE15" s="376"/>
      <c r="BF15" s="376"/>
      <c r="BG15" s="376"/>
      <c r="BH15" s="376"/>
      <c r="BI15" s="376"/>
      <c r="BJ15" s="376"/>
      <c r="BK15" s="376"/>
      <c r="BL15" s="376"/>
      <c r="BM15" s="377"/>
      <c r="BN15" s="378">
        <v>4292593</v>
      </c>
      <c r="BO15" s="379"/>
      <c r="BP15" s="379"/>
      <c r="BQ15" s="379"/>
      <c r="BR15" s="379"/>
      <c r="BS15" s="379"/>
      <c r="BT15" s="379"/>
      <c r="BU15" s="380"/>
      <c r="BV15" s="378">
        <v>4161758</v>
      </c>
      <c r="BW15" s="379"/>
      <c r="BX15" s="379"/>
      <c r="BY15" s="379"/>
      <c r="BZ15" s="379"/>
      <c r="CA15" s="379"/>
      <c r="CB15" s="379"/>
      <c r="CC15" s="380"/>
      <c r="CD15" s="489" t="s">
        <v>126</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127</v>
      </c>
      <c r="M16" s="475"/>
      <c r="N16" s="475"/>
      <c r="O16" s="475"/>
      <c r="P16" s="475"/>
      <c r="Q16" s="476"/>
      <c r="R16" s="469" t="s">
        <v>128</v>
      </c>
      <c r="S16" s="470"/>
      <c r="T16" s="470"/>
      <c r="U16" s="470"/>
      <c r="V16" s="471"/>
      <c r="W16" s="487"/>
      <c r="X16" s="399"/>
      <c r="Y16" s="399"/>
      <c r="Z16" s="399"/>
      <c r="AA16" s="399"/>
      <c r="AB16" s="400"/>
      <c r="AC16" s="477">
        <v>39.9</v>
      </c>
      <c r="AD16" s="478"/>
      <c r="AE16" s="478"/>
      <c r="AF16" s="478"/>
      <c r="AG16" s="479"/>
      <c r="AH16" s="477">
        <v>42.3</v>
      </c>
      <c r="AI16" s="478"/>
      <c r="AJ16" s="478"/>
      <c r="AK16" s="478"/>
      <c r="AL16" s="480"/>
      <c r="AM16" s="452"/>
      <c r="AN16" s="357"/>
      <c r="AO16" s="357"/>
      <c r="AP16" s="357"/>
      <c r="AQ16" s="357"/>
      <c r="AR16" s="357"/>
      <c r="AS16" s="357"/>
      <c r="AT16" s="358"/>
      <c r="AU16" s="440"/>
      <c r="AV16" s="441"/>
      <c r="AW16" s="441"/>
      <c r="AX16" s="441"/>
      <c r="AY16" s="363" t="s">
        <v>129</v>
      </c>
      <c r="AZ16" s="364"/>
      <c r="BA16" s="364"/>
      <c r="BB16" s="364"/>
      <c r="BC16" s="364"/>
      <c r="BD16" s="364"/>
      <c r="BE16" s="364"/>
      <c r="BF16" s="364"/>
      <c r="BG16" s="364"/>
      <c r="BH16" s="364"/>
      <c r="BI16" s="364"/>
      <c r="BJ16" s="364"/>
      <c r="BK16" s="364"/>
      <c r="BL16" s="364"/>
      <c r="BM16" s="365"/>
      <c r="BN16" s="383">
        <v>12124833</v>
      </c>
      <c r="BO16" s="384"/>
      <c r="BP16" s="384"/>
      <c r="BQ16" s="384"/>
      <c r="BR16" s="384"/>
      <c r="BS16" s="384"/>
      <c r="BT16" s="384"/>
      <c r="BU16" s="385"/>
      <c r="BV16" s="383">
        <v>11596810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130</v>
      </c>
      <c r="N17" s="467"/>
      <c r="O17" s="467"/>
      <c r="P17" s="467"/>
      <c r="Q17" s="468"/>
      <c r="R17" s="469" t="s">
        <v>128</v>
      </c>
      <c r="S17" s="470"/>
      <c r="T17" s="470"/>
      <c r="U17" s="470"/>
      <c r="V17" s="471"/>
      <c r="W17" s="472" t="s">
        <v>131</v>
      </c>
      <c r="X17" s="396"/>
      <c r="Y17" s="396"/>
      <c r="Z17" s="396"/>
      <c r="AA17" s="396"/>
      <c r="AB17" s="397"/>
      <c r="AC17" s="359">
        <v>10660</v>
      </c>
      <c r="AD17" s="360"/>
      <c r="AE17" s="360"/>
      <c r="AF17" s="360"/>
      <c r="AG17" s="361"/>
      <c r="AH17" s="359">
        <v>11252</v>
      </c>
      <c r="AI17" s="360"/>
      <c r="AJ17" s="360"/>
      <c r="AK17" s="360"/>
      <c r="AL17" s="362"/>
      <c r="AM17" s="452"/>
      <c r="AN17" s="357"/>
      <c r="AO17" s="357"/>
      <c r="AP17" s="357"/>
      <c r="AQ17" s="357"/>
      <c r="AR17" s="357"/>
      <c r="AS17" s="357"/>
      <c r="AT17" s="358"/>
      <c r="AU17" s="440"/>
      <c r="AV17" s="441"/>
      <c r="AW17" s="441"/>
      <c r="AX17" s="441"/>
      <c r="AY17" s="363" t="s">
        <v>132</v>
      </c>
      <c r="AZ17" s="364"/>
      <c r="BA17" s="364"/>
      <c r="BB17" s="364"/>
      <c r="BC17" s="364"/>
      <c r="BD17" s="364"/>
      <c r="BE17" s="364"/>
      <c r="BF17" s="364"/>
      <c r="BG17" s="364"/>
      <c r="BH17" s="364"/>
      <c r="BI17" s="364"/>
      <c r="BJ17" s="364"/>
      <c r="BK17" s="364"/>
      <c r="BL17" s="364"/>
      <c r="BM17" s="365"/>
      <c r="BN17" s="383">
        <v>5432752</v>
      </c>
      <c r="BO17" s="384"/>
      <c r="BP17" s="384"/>
      <c r="BQ17" s="384"/>
      <c r="BR17" s="384"/>
      <c r="BS17" s="384"/>
      <c r="BT17" s="384"/>
      <c r="BU17" s="385"/>
      <c r="BV17" s="383">
        <v>5329616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133</v>
      </c>
      <c r="C18" s="446"/>
      <c r="D18" s="446"/>
      <c r="E18" s="447"/>
      <c r="F18" s="447"/>
      <c r="G18" s="447"/>
      <c r="H18" s="447"/>
      <c r="I18" s="447"/>
      <c r="J18" s="447"/>
      <c r="K18" s="447"/>
      <c r="L18" s="448">
        <v>658.54</v>
      </c>
      <c r="M18" s="448"/>
      <c r="N18" s="448"/>
      <c r="O18" s="448"/>
      <c r="P18" s="448"/>
      <c r="Q18" s="448"/>
      <c r="R18" s="449"/>
      <c r="S18" s="449"/>
      <c r="T18" s="449"/>
      <c r="U18" s="449"/>
      <c r="V18" s="450"/>
      <c r="W18" s="464"/>
      <c r="X18" s="465"/>
      <c r="Y18" s="465"/>
      <c r="Z18" s="465"/>
      <c r="AA18" s="465"/>
      <c r="AB18" s="473"/>
      <c r="AC18" s="347">
        <v>55</v>
      </c>
      <c r="AD18" s="348"/>
      <c r="AE18" s="348"/>
      <c r="AF18" s="348"/>
      <c r="AG18" s="451"/>
      <c r="AH18" s="347">
        <v>52.2</v>
      </c>
      <c r="AI18" s="348"/>
      <c r="AJ18" s="348"/>
      <c r="AK18" s="348"/>
      <c r="AL18" s="349"/>
      <c r="AM18" s="452"/>
      <c r="AN18" s="357"/>
      <c r="AO18" s="357"/>
      <c r="AP18" s="357"/>
      <c r="AQ18" s="357"/>
      <c r="AR18" s="357"/>
      <c r="AS18" s="357"/>
      <c r="AT18" s="358"/>
      <c r="AU18" s="440"/>
      <c r="AV18" s="441"/>
      <c r="AW18" s="441"/>
      <c r="AX18" s="441"/>
      <c r="AY18" s="363" t="s">
        <v>134</v>
      </c>
      <c r="AZ18" s="364"/>
      <c r="BA18" s="364"/>
      <c r="BB18" s="364"/>
      <c r="BC18" s="364"/>
      <c r="BD18" s="364"/>
      <c r="BE18" s="364"/>
      <c r="BF18" s="364"/>
      <c r="BG18" s="364"/>
      <c r="BH18" s="364"/>
      <c r="BI18" s="364"/>
      <c r="BJ18" s="364"/>
      <c r="BK18" s="364"/>
      <c r="BL18" s="364"/>
      <c r="BM18" s="365"/>
      <c r="BN18" s="383">
        <v>14208528</v>
      </c>
      <c r="BO18" s="384"/>
      <c r="BP18" s="384"/>
      <c r="BQ18" s="384"/>
      <c r="BR18" s="384"/>
      <c r="BS18" s="384"/>
      <c r="BT18" s="384"/>
      <c r="BU18" s="385"/>
      <c r="BV18" s="383">
        <v>14107770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135</v>
      </c>
      <c r="C19" s="446"/>
      <c r="D19" s="446"/>
      <c r="E19" s="447"/>
      <c r="F19" s="447"/>
      <c r="G19" s="447"/>
      <c r="H19" s="447"/>
      <c r="I19" s="447"/>
      <c r="J19" s="447"/>
      <c r="K19" s="447"/>
      <c r="L19" s="453">
        <v>57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136</v>
      </c>
      <c r="AZ19" s="364"/>
      <c r="BA19" s="364"/>
      <c r="BB19" s="364"/>
      <c r="BC19" s="364"/>
      <c r="BD19" s="364"/>
      <c r="BE19" s="364"/>
      <c r="BF19" s="364"/>
      <c r="BG19" s="364"/>
      <c r="BH19" s="364"/>
      <c r="BI19" s="364"/>
      <c r="BJ19" s="364"/>
      <c r="BK19" s="364"/>
      <c r="BL19" s="364"/>
      <c r="BM19" s="365"/>
      <c r="BN19" s="383">
        <v>18027482</v>
      </c>
      <c r="BO19" s="384"/>
      <c r="BP19" s="384"/>
      <c r="BQ19" s="384"/>
      <c r="BR19" s="384"/>
      <c r="BS19" s="384"/>
      <c r="BT19" s="384"/>
      <c r="BU19" s="385"/>
      <c r="BV19" s="383">
        <v>18013272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137</v>
      </c>
      <c r="C20" s="446"/>
      <c r="D20" s="446"/>
      <c r="E20" s="447"/>
      <c r="F20" s="447"/>
      <c r="G20" s="447"/>
      <c r="H20" s="447"/>
      <c r="I20" s="447"/>
      <c r="J20" s="447"/>
      <c r="K20" s="447"/>
      <c r="L20" s="453">
        <v>12723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138</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139</v>
      </c>
      <c r="C22" s="413"/>
      <c r="D22" s="414"/>
      <c r="E22" s="421" t="s">
        <v>1</v>
      </c>
      <c r="F22" s="396"/>
      <c r="G22" s="396"/>
      <c r="H22" s="396"/>
      <c r="I22" s="396"/>
      <c r="J22" s="396"/>
      <c r="K22" s="397"/>
      <c r="L22" s="421" t="s">
        <v>140</v>
      </c>
      <c r="M22" s="396"/>
      <c r="N22" s="396"/>
      <c r="O22" s="396"/>
      <c r="P22" s="397"/>
      <c r="Q22" s="406" t="s">
        <v>141</v>
      </c>
      <c r="R22" s="407"/>
      <c r="S22" s="407"/>
      <c r="T22" s="407"/>
      <c r="U22" s="407"/>
      <c r="V22" s="422"/>
      <c r="W22" s="424" t="s">
        <v>142</v>
      </c>
      <c r="X22" s="413"/>
      <c r="Y22" s="414"/>
      <c r="Z22" s="421" t="s">
        <v>1</v>
      </c>
      <c r="AA22" s="396"/>
      <c r="AB22" s="396"/>
      <c r="AC22" s="396"/>
      <c r="AD22" s="396"/>
      <c r="AE22" s="396"/>
      <c r="AF22" s="396"/>
      <c r="AG22" s="397"/>
      <c r="AH22" s="395" t="s">
        <v>143</v>
      </c>
      <c r="AI22" s="396"/>
      <c r="AJ22" s="396"/>
      <c r="AK22" s="396"/>
      <c r="AL22" s="397"/>
      <c r="AM22" s="395" t="s">
        <v>144</v>
      </c>
      <c r="AN22" s="401"/>
      <c r="AO22" s="401"/>
      <c r="AP22" s="401"/>
      <c r="AQ22" s="401"/>
      <c r="AR22" s="402"/>
      <c r="AS22" s="406" t="s">
        <v>141</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145</v>
      </c>
      <c r="AZ23" s="376"/>
      <c r="BA23" s="376"/>
      <c r="BB23" s="376"/>
      <c r="BC23" s="376"/>
      <c r="BD23" s="376"/>
      <c r="BE23" s="376"/>
      <c r="BF23" s="376"/>
      <c r="BG23" s="376"/>
      <c r="BH23" s="376"/>
      <c r="BI23" s="376"/>
      <c r="BJ23" s="376"/>
      <c r="BK23" s="376"/>
      <c r="BL23" s="376"/>
      <c r="BM23" s="377"/>
      <c r="BN23" s="383">
        <v>31177819</v>
      </c>
      <c r="BO23" s="384"/>
      <c r="BP23" s="384"/>
      <c r="BQ23" s="384"/>
      <c r="BR23" s="384"/>
      <c r="BS23" s="384"/>
      <c r="BT23" s="384"/>
      <c r="BU23" s="385"/>
      <c r="BV23" s="383">
        <v>31474271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146</v>
      </c>
      <c r="F24" s="357"/>
      <c r="G24" s="357"/>
      <c r="H24" s="357"/>
      <c r="I24" s="357"/>
      <c r="J24" s="357"/>
      <c r="K24" s="358"/>
      <c r="L24" s="359">
        <v>1</v>
      </c>
      <c r="M24" s="360"/>
      <c r="N24" s="360"/>
      <c r="O24" s="360"/>
      <c r="P24" s="361"/>
      <c r="Q24" s="359">
        <v>8800</v>
      </c>
      <c r="R24" s="360"/>
      <c r="S24" s="360"/>
      <c r="T24" s="360"/>
      <c r="U24" s="360"/>
      <c r="V24" s="361"/>
      <c r="W24" s="425"/>
      <c r="X24" s="416"/>
      <c r="Y24" s="417"/>
      <c r="Z24" s="356" t="s">
        <v>147</v>
      </c>
      <c r="AA24" s="357"/>
      <c r="AB24" s="357"/>
      <c r="AC24" s="357"/>
      <c r="AD24" s="357"/>
      <c r="AE24" s="357"/>
      <c r="AF24" s="357"/>
      <c r="AG24" s="358"/>
      <c r="AH24" s="359">
        <v>342</v>
      </c>
      <c r="AI24" s="360"/>
      <c r="AJ24" s="360"/>
      <c r="AK24" s="360"/>
      <c r="AL24" s="361"/>
      <c r="AM24" s="359">
        <v>1094058</v>
      </c>
      <c r="AN24" s="360"/>
      <c r="AO24" s="360"/>
      <c r="AP24" s="360"/>
      <c r="AQ24" s="360"/>
      <c r="AR24" s="361"/>
      <c r="AS24" s="359">
        <v>3199</v>
      </c>
      <c r="AT24" s="360"/>
      <c r="AU24" s="360"/>
      <c r="AV24" s="360"/>
      <c r="AW24" s="360"/>
      <c r="AX24" s="362"/>
      <c r="AY24" s="350" t="s">
        <v>148</v>
      </c>
      <c r="AZ24" s="351"/>
      <c r="BA24" s="351"/>
      <c r="BB24" s="351"/>
      <c r="BC24" s="351"/>
      <c r="BD24" s="351"/>
      <c r="BE24" s="351"/>
      <c r="BF24" s="351"/>
      <c r="BG24" s="351"/>
      <c r="BH24" s="351"/>
      <c r="BI24" s="351"/>
      <c r="BJ24" s="351"/>
      <c r="BK24" s="351"/>
      <c r="BL24" s="351"/>
      <c r="BM24" s="352"/>
      <c r="BN24" s="383">
        <v>16949051</v>
      </c>
      <c r="BO24" s="384"/>
      <c r="BP24" s="384"/>
      <c r="BQ24" s="384"/>
      <c r="BR24" s="384"/>
      <c r="BS24" s="384"/>
      <c r="BT24" s="384"/>
      <c r="BU24" s="385"/>
      <c r="BV24" s="383">
        <v>17414617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149</v>
      </c>
      <c r="F25" s="357"/>
      <c r="G25" s="357"/>
      <c r="H25" s="357"/>
      <c r="I25" s="357"/>
      <c r="J25" s="357"/>
      <c r="K25" s="358"/>
      <c r="L25" s="359">
        <v>1</v>
      </c>
      <c r="M25" s="360"/>
      <c r="N25" s="360"/>
      <c r="O25" s="360"/>
      <c r="P25" s="361"/>
      <c r="Q25" s="359">
        <v>7120</v>
      </c>
      <c r="R25" s="360"/>
      <c r="S25" s="360"/>
      <c r="T25" s="360"/>
      <c r="U25" s="360"/>
      <c r="V25" s="361"/>
      <c r="W25" s="425"/>
      <c r="X25" s="416"/>
      <c r="Y25" s="417"/>
      <c r="Z25" s="356" t="s">
        <v>150</v>
      </c>
      <c r="AA25" s="357"/>
      <c r="AB25" s="357"/>
      <c r="AC25" s="357"/>
      <c r="AD25" s="357"/>
      <c r="AE25" s="357"/>
      <c r="AF25" s="357"/>
      <c r="AG25" s="358"/>
      <c r="AH25" s="359" t="s">
        <v>151</v>
      </c>
      <c r="AI25" s="360"/>
      <c r="AJ25" s="360"/>
      <c r="AK25" s="360"/>
      <c r="AL25" s="361"/>
      <c r="AM25" s="359" t="s">
        <v>151</v>
      </c>
      <c r="AN25" s="360"/>
      <c r="AO25" s="360"/>
      <c r="AP25" s="360"/>
      <c r="AQ25" s="360"/>
      <c r="AR25" s="361"/>
      <c r="AS25" s="359" t="s">
        <v>151</v>
      </c>
      <c r="AT25" s="360"/>
      <c r="AU25" s="360"/>
      <c r="AV25" s="360"/>
      <c r="AW25" s="360"/>
      <c r="AX25" s="362"/>
      <c r="AY25" s="375" t="s">
        <v>152</v>
      </c>
      <c r="AZ25" s="376"/>
      <c r="BA25" s="376"/>
      <c r="BB25" s="376"/>
      <c r="BC25" s="376"/>
      <c r="BD25" s="376"/>
      <c r="BE25" s="376"/>
      <c r="BF25" s="376"/>
      <c r="BG25" s="376"/>
      <c r="BH25" s="376"/>
      <c r="BI25" s="376"/>
      <c r="BJ25" s="376"/>
      <c r="BK25" s="376"/>
      <c r="BL25" s="376"/>
      <c r="BM25" s="377"/>
      <c r="BN25" s="378">
        <v>637320</v>
      </c>
      <c r="BO25" s="379"/>
      <c r="BP25" s="379"/>
      <c r="BQ25" s="379"/>
      <c r="BR25" s="379"/>
      <c r="BS25" s="379"/>
      <c r="BT25" s="379"/>
      <c r="BU25" s="380"/>
      <c r="BV25" s="378">
        <v>723799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153</v>
      </c>
      <c r="F26" s="357"/>
      <c r="G26" s="357"/>
      <c r="H26" s="357"/>
      <c r="I26" s="357"/>
      <c r="J26" s="357"/>
      <c r="K26" s="358"/>
      <c r="L26" s="359">
        <v>1</v>
      </c>
      <c r="M26" s="360"/>
      <c r="N26" s="360"/>
      <c r="O26" s="360"/>
      <c r="P26" s="361"/>
      <c r="Q26" s="359">
        <v>6380</v>
      </c>
      <c r="R26" s="360"/>
      <c r="S26" s="360"/>
      <c r="T26" s="360"/>
      <c r="U26" s="360"/>
      <c r="V26" s="361"/>
      <c r="W26" s="425"/>
      <c r="X26" s="416"/>
      <c r="Y26" s="417"/>
      <c r="Z26" s="356" t="s">
        <v>154</v>
      </c>
      <c r="AA26" s="438"/>
      <c r="AB26" s="438"/>
      <c r="AC26" s="438"/>
      <c r="AD26" s="438"/>
      <c r="AE26" s="438"/>
      <c r="AF26" s="438"/>
      <c r="AG26" s="439"/>
      <c r="AH26" s="359">
        <v>17</v>
      </c>
      <c r="AI26" s="360"/>
      <c r="AJ26" s="360"/>
      <c r="AK26" s="360"/>
      <c r="AL26" s="361"/>
      <c r="AM26" s="359">
        <v>56032</v>
      </c>
      <c r="AN26" s="360"/>
      <c r="AO26" s="360"/>
      <c r="AP26" s="360"/>
      <c r="AQ26" s="360"/>
      <c r="AR26" s="361"/>
      <c r="AS26" s="359">
        <v>3296</v>
      </c>
      <c r="AT26" s="360"/>
      <c r="AU26" s="360"/>
      <c r="AV26" s="360"/>
      <c r="AW26" s="360"/>
      <c r="AX26" s="362"/>
      <c r="AY26" s="392" t="s">
        <v>155</v>
      </c>
      <c r="AZ26" s="393"/>
      <c r="BA26" s="393"/>
      <c r="BB26" s="393"/>
      <c r="BC26" s="393"/>
      <c r="BD26" s="393"/>
      <c r="BE26" s="393"/>
      <c r="BF26" s="393"/>
      <c r="BG26" s="393"/>
      <c r="BH26" s="393"/>
      <c r="BI26" s="393"/>
      <c r="BJ26" s="393"/>
      <c r="BK26" s="393"/>
      <c r="BL26" s="393"/>
      <c r="BM26" s="394"/>
      <c r="BN26" s="383" t="s">
        <v>151</v>
      </c>
      <c r="BO26" s="384"/>
      <c r="BP26" s="384"/>
      <c r="BQ26" s="384"/>
      <c r="BR26" s="384"/>
      <c r="BS26" s="384"/>
      <c r="BT26" s="384"/>
      <c r="BU26" s="385"/>
      <c r="BV26" s="383" t="s">
        <v>151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156</v>
      </c>
      <c r="F27" s="357"/>
      <c r="G27" s="357"/>
      <c r="H27" s="357"/>
      <c r="I27" s="357"/>
      <c r="J27" s="357"/>
      <c r="K27" s="358"/>
      <c r="L27" s="359">
        <v>1</v>
      </c>
      <c r="M27" s="360"/>
      <c r="N27" s="360"/>
      <c r="O27" s="360"/>
      <c r="P27" s="361"/>
      <c r="Q27" s="359">
        <v>4480</v>
      </c>
      <c r="R27" s="360"/>
      <c r="S27" s="360"/>
      <c r="T27" s="360"/>
      <c r="U27" s="360"/>
      <c r="V27" s="361"/>
      <c r="W27" s="425"/>
      <c r="X27" s="416"/>
      <c r="Y27" s="417"/>
      <c r="Z27" s="356" t="s">
        <v>157</v>
      </c>
      <c r="AA27" s="357"/>
      <c r="AB27" s="357"/>
      <c r="AC27" s="357"/>
      <c r="AD27" s="357"/>
      <c r="AE27" s="357"/>
      <c r="AF27" s="357"/>
      <c r="AG27" s="358"/>
      <c r="AH27" s="359">
        <v>33</v>
      </c>
      <c r="AI27" s="360"/>
      <c r="AJ27" s="360"/>
      <c r="AK27" s="360"/>
      <c r="AL27" s="361"/>
      <c r="AM27" s="359">
        <v>106388</v>
      </c>
      <c r="AN27" s="360"/>
      <c r="AO27" s="360"/>
      <c r="AP27" s="360"/>
      <c r="AQ27" s="360"/>
      <c r="AR27" s="361"/>
      <c r="AS27" s="359">
        <v>3224</v>
      </c>
      <c r="AT27" s="360"/>
      <c r="AU27" s="360"/>
      <c r="AV27" s="360"/>
      <c r="AW27" s="360"/>
      <c r="AX27" s="362"/>
      <c r="AY27" s="389" t="s">
        <v>158</v>
      </c>
      <c r="AZ27" s="390"/>
      <c r="BA27" s="390"/>
      <c r="BB27" s="390"/>
      <c r="BC27" s="390"/>
      <c r="BD27" s="390"/>
      <c r="BE27" s="390"/>
      <c r="BF27" s="390"/>
      <c r="BG27" s="390"/>
      <c r="BH27" s="390"/>
      <c r="BI27" s="390"/>
      <c r="BJ27" s="390"/>
      <c r="BK27" s="390"/>
      <c r="BL27" s="390"/>
      <c r="BM27" s="391"/>
      <c r="BN27" s="386">
        <v>466116</v>
      </c>
      <c r="BO27" s="387"/>
      <c r="BP27" s="387"/>
      <c r="BQ27" s="387"/>
      <c r="BR27" s="387"/>
      <c r="BS27" s="387"/>
      <c r="BT27" s="387"/>
      <c r="BU27" s="388"/>
      <c r="BV27" s="386">
        <v>465892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159</v>
      </c>
      <c r="F28" s="357"/>
      <c r="G28" s="357"/>
      <c r="H28" s="357"/>
      <c r="I28" s="357"/>
      <c r="J28" s="357"/>
      <c r="K28" s="358"/>
      <c r="L28" s="359">
        <v>1</v>
      </c>
      <c r="M28" s="360"/>
      <c r="N28" s="360"/>
      <c r="O28" s="360"/>
      <c r="P28" s="361"/>
      <c r="Q28" s="359">
        <v>3700</v>
      </c>
      <c r="R28" s="360"/>
      <c r="S28" s="360"/>
      <c r="T28" s="360"/>
      <c r="U28" s="360"/>
      <c r="V28" s="361"/>
      <c r="W28" s="425"/>
      <c r="X28" s="416"/>
      <c r="Y28" s="417"/>
      <c r="Z28" s="356" t="s">
        <v>160</v>
      </c>
      <c r="AA28" s="357"/>
      <c r="AB28" s="357"/>
      <c r="AC28" s="357"/>
      <c r="AD28" s="357"/>
      <c r="AE28" s="357"/>
      <c r="AF28" s="357"/>
      <c r="AG28" s="358"/>
      <c r="AH28" s="359" t="s">
        <v>151</v>
      </c>
      <c r="AI28" s="360"/>
      <c r="AJ28" s="360"/>
      <c r="AK28" s="360"/>
      <c r="AL28" s="361"/>
      <c r="AM28" s="359" t="s">
        <v>151</v>
      </c>
      <c r="AN28" s="360"/>
      <c r="AO28" s="360"/>
      <c r="AP28" s="360"/>
      <c r="AQ28" s="360"/>
      <c r="AR28" s="361"/>
      <c r="AS28" s="359" t="s">
        <v>151</v>
      </c>
      <c r="AT28" s="360"/>
      <c r="AU28" s="360"/>
      <c r="AV28" s="360"/>
      <c r="AW28" s="360"/>
      <c r="AX28" s="362"/>
      <c r="AY28" s="366" t="s">
        <v>161</v>
      </c>
      <c r="AZ28" s="367"/>
      <c r="BA28" s="367"/>
      <c r="BB28" s="368"/>
      <c r="BC28" s="375" t="s">
        <v>162</v>
      </c>
      <c r="BD28" s="376"/>
      <c r="BE28" s="376"/>
      <c r="BF28" s="376"/>
      <c r="BG28" s="376"/>
      <c r="BH28" s="376"/>
      <c r="BI28" s="376"/>
      <c r="BJ28" s="376"/>
      <c r="BK28" s="376"/>
      <c r="BL28" s="376"/>
      <c r="BM28" s="377"/>
      <c r="BN28" s="378">
        <v>3086504</v>
      </c>
      <c r="BO28" s="379"/>
      <c r="BP28" s="379"/>
      <c r="BQ28" s="379"/>
      <c r="BR28" s="379"/>
      <c r="BS28" s="379"/>
      <c r="BT28" s="379"/>
      <c r="BU28" s="380"/>
      <c r="BV28" s="378">
        <v>3007792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163</v>
      </c>
      <c r="F29" s="357"/>
      <c r="G29" s="357"/>
      <c r="H29" s="357"/>
      <c r="I29" s="357"/>
      <c r="J29" s="357"/>
      <c r="K29" s="358"/>
      <c r="L29" s="359">
        <v>16</v>
      </c>
      <c r="M29" s="360"/>
      <c r="N29" s="360"/>
      <c r="O29" s="360"/>
      <c r="P29" s="361"/>
      <c r="Q29" s="359">
        <v>3460</v>
      </c>
      <c r="R29" s="360"/>
      <c r="S29" s="360"/>
      <c r="T29" s="360"/>
      <c r="U29" s="360"/>
      <c r="V29" s="361"/>
      <c r="W29" s="426"/>
      <c r="X29" s="427"/>
      <c r="Y29" s="428"/>
      <c r="Z29" s="356" t="s">
        <v>164</v>
      </c>
      <c r="AA29" s="357"/>
      <c r="AB29" s="357"/>
      <c r="AC29" s="357"/>
      <c r="AD29" s="357"/>
      <c r="AE29" s="357"/>
      <c r="AF29" s="357"/>
      <c r="AG29" s="358"/>
      <c r="AH29" s="359">
        <v>375</v>
      </c>
      <c r="AI29" s="360"/>
      <c r="AJ29" s="360"/>
      <c r="AK29" s="360"/>
      <c r="AL29" s="361"/>
      <c r="AM29" s="359">
        <v>1200446</v>
      </c>
      <c r="AN29" s="360"/>
      <c r="AO29" s="360"/>
      <c r="AP29" s="360"/>
      <c r="AQ29" s="360"/>
      <c r="AR29" s="361"/>
      <c r="AS29" s="359">
        <v>3201</v>
      </c>
      <c r="AT29" s="360"/>
      <c r="AU29" s="360"/>
      <c r="AV29" s="360"/>
      <c r="AW29" s="360"/>
      <c r="AX29" s="362"/>
      <c r="AY29" s="369"/>
      <c r="AZ29" s="370"/>
      <c r="BA29" s="370"/>
      <c r="BB29" s="371"/>
      <c r="BC29" s="363" t="s">
        <v>165</v>
      </c>
      <c r="BD29" s="364"/>
      <c r="BE29" s="364"/>
      <c r="BF29" s="364"/>
      <c r="BG29" s="364"/>
      <c r="BH29" s="364"/>
      <c r="BI29" s="364"/>
      <c r="BJ29" s="364"/>
      <c r="BK29" s="364"/>
      <c r="BL29" s="364"/>
      <c r="BM29" s="365"/>
      <c r="BN29" s="383">
        <v>202008</v>
      </c>
      <c r="BO29" s="384"/>
      <c r="BP29" s="384"/>
      <c r="BQ29" s="384"/>
      <c r="BR29" s="384"/>
      <c r="BS29" s="384"/>
      <c r="BT29" s="384"/>
      <c r="BU29" s="385"/>
      <c r="BV29" s="383">
        <v>220974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166</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167</v>
      </c>
      <c r="BD30" s="351"/>
      <c r="BE30" s="351"/>
      <c r="BF30" s="351"/>
      <c r="BG30" s="351"/>
      <c r="BH30" s="351"/>
      <c r="BI30" s="351"/>
      <c r="BJ30" s="351"/>
      <c r="BK30" s="351"/>
      <c r="BL30" s="351"/>
      <c r="BM30" s="352"/>
      <c r="BN30" s="386">
        <v>4624594</v>
      </c>
      <c r="BO30" s="387"/>
      <c r="BP30" s="387"/>
      <c r="BQ30" s="387"/>
      <c r="BR30" s="387"/>
      <c r="BS30" s="387"/>
      <c r="BT30" s="387"/>
      <c r="BU30" s="388"/>
      <c r="BV30" s="386">
        <v>4555915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174</v>
      </c>
      <c r="D33" s="346"/>
      <c r="E33" s="345" t="s">
        <v>175</v>
      </c>
      <c r="F33" s="345"/>
      <c r="G33" s="345"/>
      <c r="H33" s="345"/>
      <c r="I33" s="345"/>
      <c r="J33" s="345"/>
      <c r="K33" s="345"/>
      <c r="L33" s="345"/>
      <c r="M33" s="345"/>
      <c r="N33" s="345"/>
      <c r="O33" s="345"/>
      <c r="P33" s="345"/>
      <c r="Q33" s="345"/>
      <c r="R33" s="345"/>
      <c r="S33" s="345"/>
      <c r="T33" s="167"/>
      <c r="U33" s="346" t="s">
        <v>174</v>
      </c>
      <c r="V33" s="346"/>
      <c r="W33" s="345" t="s">
        <v>175</v>
      </c>
      <c r="X33" s="345"/>
      <c r="Y33" s="345"/>
      <c r="Z33" s="345"/>
      <c r="AA33" s="345"/>
      <c r="AB33" s="345"/>
      <c r="AC33" s="345"/>
      <c r="AD33" s="345"/>
      <c r="AE33" s="345"/>
      <c r="AF33" s="345"/>
      <c r="AG33" s="345"/>
      <c r="AH33" s="345"/>
      <c r="AI33" s="345"/>
      <c r="AJ33" s="345"/>
      <c r="AK33" s="345"/>
      <c r="AL33" s="167"/>
      <c r="AM33" s="346" t="s">
        <v>174</v>
      </c>
      <c r="AN33" s="346"/>
      <c r="AO33" s="345" t="s">
        <v>175</v>
      </c>
      <c r="AP33" s="345"/>
      <c r="AQ33" s="345"/>
      <c r="AR33" s="345"/>
      <c r="AS33" s="345"/>
      <c r="AT33" s="345"/>
      <c r="AU33" s="345"/>
      <c r="AV33" s="345"/>
      <c r="AW33" s="345"/>
      <c r="AX33" s="345"/>
      <c r="AY33" s="345"/>
      <c r="AZ33" s="345"/>
      <c r="BA33" s="345"/>
      <c r="BB33" s="345"/>
      <c r="BC33" s="345"/>
      <c r="BD33" s="168"/>
      <c r="BE33" s="345" t="s">
        <v>176</v>
      </c>
      <c r="BF33" s="345"/>
      <c r="BG33" s="345" t="s">
        <v>177</v>
      </c>
      <c r="BH33" s="345"/>
      <c r="BI33" s="345"/>
      <c r="BJ33" s="345"/>
      <c r="BK33" s="345"/>
      <c r="BL33" s="345"/>
      <c r="BM33" s="345"/>
      <c r="BN33" s="345"/>
      <c r="BO33" s="345"/>
      <c r="BP33" s="345"/>
      <c r="BQ33" s="345"/>
      <c r="BR33" s="345"/>
      <c r="BS33" s="345"/>
      <c r="BT33" s="345"/>
      <c r="BU33" s="345"/>
      <c r="BV33" s="168"/>
      <c r="BW33" s="346" t="s">
        <v>176</v>
      </c>
      <c r="BX33" s="346"/>
      <c r="BY33" s="345" t="s">
        <v>178</v>
      </c>
      <c r="BZ33" s="345"/>
      <c r="CA33" s="345"/>
      <c r="CB33" s="345"/>
      <c r="CC33" s="345"/>
      <c r="CD33" s="345"/>
      <c r="CE33" s="345"/>
      <c r="CF33" s="345"/>
      <c r="CG33" s="345"/>
      <c r="CH33" s="345"/>
      <c r="CI33" s="345"/>
      <c r="CJ33" s="345"/>
      <c r="CK33" s="345"/>
      <c r="CL33" s="345"/>
      <c r="CM33" s="345"/>
      <c r="CN33" s="167"/>
      <c r="CO33" s="346" t="s">
        <v>174</v>
      </c>
      <c r="CP33" s="346"/>
      <c r="CQ33" s="345" t="s">
        <v>179</v>
      </c>
      <c r="CR33" s="345"/>
      <c r="CS33" s="345"/>
      <c r="CT33" s="345"/>
      <c r="CU33" s="345"/>
      <c r="CV33" s="345"/>
      <c r="CW33" s="345"/>
      <c r="CX33" s="345"/>
      <c r="CY33" s="345"/>
      <c r="CZ33" s="345"/>
      <c r="DA33" s="345"/>
      <c r="DB33" s="345"/>
      <c r="DC33" s="345"/>
      <c r="DD33" s="345"/>
      <c r="DE33" s="345"/>
      <c r="DF33" s="167"/>
      <c r="DG33" s="345" t="s">
        <v>180</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水道事業特別会計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にしはりま環境事務組合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鷹巣診療所特別会計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病院事業特別会計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西はりま消防組合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農業共済事業特別会計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兵庫県市町村職員退職手当組合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兵庫県町議会議員公務災害補償組合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兵庫県市町交通災害共済組合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兵庫県後期高齢者医療広域連合（一般会計）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兵庫県後期高齢者医療広域連合（特別会計）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M45" sqref="M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51" t="s">
        <v>533</v>
      </c>
      <c r="D34" s="1151"/>
      <c r="E34" s="1152"/>
      <c r="F34" s="32">
        <v>1.01</v>
      </c>
      <c r="G34" s="33">
        <v>0.49</v>
      </c>
      <c r="H34" s="33">
        <v>0.11</v>
      </c>
      <c r="I34" s="33">
        <v>0.18</v>
      </c>
      <c r="J34" s="34" t="s">
        <v>534</v>
      </c>
      <c r="K34" s="22"/>
      <c r="L34" s="22"/>
      <c r="M34" s="22"/>
      <c r="N34" s="22"/>
      <c r="O34" s="22"/>
      <c r="P34" s="22"/>
    </row>
    <row r="35" spans="1:16" ht="39" customHeight="1" x14ac:dyDescent="0.15">
      <c r="A35" s="22"/>
      <c r="B35" s="35"/>
      <c r="C35" s="1145" t="s">
        <v>535</v>
      </c>
      <c r="D35" s="1146"/>
      <c r="E35" s="1147"/>
      <c r="F35" s="36">
        <v>5.22</v>
      </c>
      <c r="G35" s="37">
        <v>4.57</v>
      </c>
      <c r="H35" s="37">
        <v>5.92</v>
      </c>
      <c r="I35" s="37">
        <v>5.38</v>
      </c>
      <c r="J35" s="38">
        <v>6.54</v>
      </c>
      <c r="K35" s="22"/>
      <c r="L35" s="22"/>
      <c r="M35" s="22"/>
      <c r="N35" s="22"/>
      <c r="O35" s="22"/>
      <c r="P35" s="22"/>
    </row>
    <row r="36" spans="1:16" ht="39" customHeight="1" x14ac:dyDescent="0.15">
      <c r="A36" s="22"/>
      <c r="B36" s="35"/>
      <c r="C36" s="1145" t="s">
        <v>536</v>
      </c>
      <c r="D36" s="1146"/>
      <c r="E36" s="1147"/>
      <c r="F36" s="36">
        <v>7.09</v>
      </c>
      <c r="G36" s="37">
        <v>7</v>
      </c>
      <c r="H36" s="37">
        <v>7.07</v>
      </c>
      <c r="I36" s="37">
        <v>6.24</v>
      </c>
      <c r="J36" s="38">
        <v>4.9800000000000004</v>
      </c>
      <c r="K36" s="22"/>
      <c r="L36" s="22"/>
      <c r="M36" s="22"/>
      <c r="N36" s="22"/>
      <c r="O36" s="22"/>
      <c r="P36" s="22"/>
    </row>
    <row r="37" spans="1:16" ht="39" customHeight="1" x14ac:dyDescent="0.15">
      <c r="A37" s="22"/>
      <c r="B37" s="35"/>
      <c r="C37" s="1145" t="s">
        <v>537</v>
      </c>
      <c r="D37" s="1146"/>
      <c r="E37" s="1147"/>
      <c r="F37" s="36">
        <v>0</v>
      </c>
      <c r="G37" s="37">
        <v>0.03</v>
      </c>
      <c r="H37" s="37">
        <v>0.11</v>
      </c>
      <c r="I37" s="37">
        <v>0.19</v>
      </c>
      <c r="J37" s="38">
        <v>0.47</v>
      </c>
      <c r="K37" s="22"/>
      <c r="L37" s="22"/>
      <c r="M37" s="22"/>
      <c r="N37" s="22"/>
      <c r="O37" s="22"/>
      <c r="P37" s="22"/>
    </row>
    <row r="38" spans="1:16" ht="39" customHeight="1" x14ac:dyDescent="0.15">
      <c r="A38" s="22"/>
      <c r="B38" s="35"/>
      <c r="C38" s="1145" t="s">
        <v>538</v>
      </c>
      <c r="D38" s="1146"/>
      <c r="E38" s="1147"/>
      <c r="F38" s="36">
        <v>0.42</v>
      </c>
      <c r="G38" s="37">
        <v>0.42</v>
      </c>
      <c r="H38" s="37">
        <v>0.41</v>
      </c>
      <c r="I38" s="37">
        <v>0.41</v>
      </c>
      <c r="J38" s="38">
        <v>0.39</v>
      </c>
      <c r="K38" s="22"/>
      <c r="L38" s="22"/>
      <c r="M38" s="22"/>
      <c r="N38" s="22"/>
      <c r="O38" s="22"/>
      <c r="P38" s="22"/>
    </row>
    <row r="39" spans="1:16" ht="39" customHeight="1" x14ac:dyDescent="0.15">
      <c r="A39" s="22"/>
      <c r="B39" s="35"/>
      <c r="C39" s="1145" t="s">
        <v>539</v>
      </c>
      <c r="D39" s="1146"/>
      <c r="E39" s="1147"/>
      <c r="F39" s="36">
        <v>0.05</v>
      </c>
      <c r="G39" s="37">
        <v>0.06</v>
      </c>
      <c r="H39" s="37">
        <v>0.05</v>
      </c>
      <c r="I39" s="37">
        <v>0.06</v>
      </c>
      <c r="J39" s="38">
        <v>0.06</v>
      </c>
      <c r="K39" s="22"/>
      <c r="L39" s="22"/>
      <c r="M39" s="22"/>
      <c r="N39" s="22"/>
      <c r="O39" s="22"/>
      <c r="P39" s="22"/>
    </row>
    <row r="40" spans="1:16" ht="39" customHeight="1" x14ac:dyDescent="0.15">
      <c r="A40" s="22"/>
      <c r="B40" s="35"/>
      <c r="C40" s="1145" t="s">
        <v>540</v>
      </c>
      <c r="D40" s="1146"/>
      <c r="E40" s="1147"/>
      <c r="F40" s="36">
        <v>0</v>
      </c>
      <c r="G40" s="37">
        <v>0</v>
      </c>
      <c r="H40" s="37">
        <v>7.0000000000000007E-2</v>
      </c>
      <c r="I40" s="37">
        <v>0.04</v>
      </c>
      <c r="J40" s="38">
        <v>0</v>
      </c>
      <c r="K40" s="22"/>
      <c r="L40" s="22"/>
      <c r="M40" s="22"/>
      <c r="N40" s="22"/>
      <c r="O40" s="22"/>
      <c r="P40" s="22"/>
    </row>
    <row r="41" spans="1:16" ht="39" customHeight="1" x14ac:dyDescent="0.15">
      <c r="A41" s="22"/>
      <c r="B41" s="35"/>
      <c r="C41" s="1145" t="s">
        <v>541</v>
      </c>
      <c r="D41" s="1146"/>
      <c r="E41" s="1147"/>
      <c r="F41" s="36">
        <v>0.01</v>
      </c>
      <c r="G41" s="37">
        <v>0</v>
      </c>
      <c r="H41" s="37">
        <v>0</v>
      </c>
      <c r="I41" s="37">
        <v>0</v>
      </c>
      <c r="J41" s="38">
        <v>0</v>
      </c>
      <c r="K41" s="22"/>
      <c r="L41" s="22"/>
      <c r="M41" s="22"/>
      <c r="N41" s="22"/>
      <c r="O41" s="22"/>
      <c r="P41" s="22"/>
    </row>
    <row r="42" spans="1:16" ht="39" customHeight="1" x14ac:dyDescent="0.15">
      <c r="A42" s="22"/>
      <c r="B42" s="39"/>
      <c r="C42" s="1145" t="s">
        <v>542</v>
      </c>
      <c r="D42" s="1146"/>
      <c r="E42" s="1147"/>
      <c r="F42" s="36" t="s">
        <v>489</v>
      </c>
      <c r="G42" s="37" t="s">
        <v>489</v>
      </c>
      <c r="H42" s="37" t="s">
        <v>489</v>
      </c>
      <c r="I42" s="37" t="s">
        <v>489</v>
      </c>
      <c r="J42" s="38" t="s">
        <v>489</v>
      </c>
      <c r="K42" s="22"/>
      <c r="L42" s="22"/>
      <c r="M42" s="22"/>
      <c r="N42" s="22"/>
      <c r="O42" s="22"/>
      <c r="P42" s="22"/>
    </row>
    <row r="43" spans="1:16" ht="39" customHeight="1" thickBot="1" x14ac:dyDescent="0.2">
      <c r="A43" s="22"/>
      <c r="B43" s="40"/>
      <c r="C43" s="1148" t="s">
        <v>543</v>
      </c>
      <c r="D43" s="1149"/>
      <c r="E43" s="1150"/>
      <c r="F43" s="41">
        <v>4.87</v>
      </c>
      <c r="G43" s="42">
        <v>3.27</v>
      </c>
      <c r="H43" s="42">
        <v>1.72</v>
      </c>
      <c r="I43" s="42">
        <v>0.06</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N54" sqref="N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3562</v>
      </c>
      <c r="L45" s="60">
        <v>3173</v>
      </c>
      <c r="M45" s="60">
        <v>3458</v>
      </c>
      <c r="N45" s="60">
        <v>3417</v>
      </c>
      <c r="O45" s="61">
        <v>3408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489</v>
      </c>
      <c r="L46" s="64" t="s">
        <v>489</v>
      </c>
      <c r="M46" s="64" t="s">
        <v>489</v>
      </c>
      <c r="N46" s="64" t="s">
        <v>489</v>
      </c>
      <c r="O46" s="65" t="s">
        <v>489</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489</v>
      </c>
      <c r="L47" s="64" t="s">
        <v>489</v>
      </c>
      <c r="M47" s="64" t="s">
        <v>489</v>
      </c>
      <c r="N47" s="64" t="s">
        <v>489</v>
      </c>
      <c r="O47" s="65" t="s">
        <v>489</v>
      </c>
      <c r="P47" s="48"/>
      <c r="Q47" s="48"/>
      <c r="R47" s="48"/>
      <c r="S47" s="48"/>
      <c r="T47" s="48"/>
      <c r="U47" s="48"/>
    </row>
    <row r="48" spans="1:21" ht="30.75" customHeight="1" x14ac:dyDescent="0.15">
      <c r="A48" s="48"/>
      <c r="B48" s="1163"/>
      <c r="C48" s="1164"/>
      <c r="D48" s="62"/>
      <c r="E48" s="1155" t="s">
        <v>14</v>
      </c>
      <c r="F48" s="1155"/>
      <c r="G48" s="1155"/>
      <c r="H48" s="1155"/>
      <c r="I48" s="1155"/>
      <c r="J48" s="1156"/>
      <c r="K48" s="63">
        <v>1903</v>
      </c>
      <c r="L48" s="64">
        <v>1859</v>
      </c>
      <c r="M48" s="64">
        <v>1957</v>
      </c>
      <c r="N48" s="64">
        <v>2106</v>
      </c>
      <c r="O48" s="65">
        <v>2105</v>
      </c>
      <c r="P48" s="48"/>
      <c r="Q48" s="48"/>
      <c r="R48" s="48"/>
      <c r="S48" s="48"/>
      <c r="T48" s="48"/>
      <c r="U48" s="48"/>
    </row>
    <row r="49" spans="1:21" ht="30.75" customHeight="1" x14ac:dyDescent="0.15">
      <c r="A49" s="48"/>
      <c r="B49" s="1163"/>
      <c r="C49" s="1164"/>
      <c r="D49" s="62"/>
      <c r="E49" s="1155" t="s">
        <v>15</v>
      </c>
      <c r="F49" s="1155"/>
      <c r="G49" s="1155"/>
      <c r="H49" s="1155"/>
      <c r="I49" s="1155"/>
      <c r="J49" s="1156"/>
      <c r="K49" s="63">
        <v>345</v>
      </c>
      <c r="L49" s="64">
        <v>372</v>
      </c>
      <c r="M49" s="64">
        <v>56</v>
      </c>
      <c r="N49" s="64">
        <v>58</v>
      </c>
      <c r="O49" s="65">
        <v>108</v>
      </c>
      <c r="P49" s="48"/>
      <c r="Q49" s="48"/>
      <c r="R49" s="48"/>
      <c r="S49" s="48"/>
      <c r="T49" s="48"/>
      <c r="U49" s="48"/>
    </row>
    <row r="50" spans="1:21" ht="30.75" customHeight="1" x14ac:dyDescent="0.15">
      <c r="A50" s="48"/>
      <c r="B50" s="1163"/>
      <c r="C50" s="1164"/>
      <c r="D50" s="62"/>
      <c r="E50" s="1155" t="s">
        <v>16</v>
      </c>
      <c r="F50" s="1155"/>
      <c r="G50" s="1155"/>
      <c r="H50" s="1155"/>
      <c r="I50" s="1155"/>
      <c r="J50" s="1156"/>
      <c r="K50" s="63">
        <v>5</v>
      </c>
      <c r="L50" s="64">
        <v>5</v>
      </c>
      <c r="M50" s="64">
        <v>4</v>
      </c>
      <c r="N50" s="64">
        <v>4</v>
      </c>
      <c r="O50" s="65">
        <v>0</v>
      </c>
      <c r="P50" s="48"/>
      <c r="Q50" s="48"/>
      <c r="R50" s="48"/>
      <c r="S50" s="48"/>
      <c r="T50" s="48"/>
      <c r="U50" s="48"/>
    </row>
    <row r="51" spans="1:21" ht="30.75" customHeight="1" x14ac:dyDescent="0.15">
      <c r="A51" s="48"/>
      <c r="B51" s="1165"/>
      <c r="C51" s="1166"/>
      <c r="D51" s="66"/>
      <c r="E51" s="1155" t="s">
        <v>17</v>
      </c>
      <c r="F51" s="1155"/>
      <c r="G51" s="1155"/>
      <c r="H51" s="1155"/>
      <c r="I51" s="1155"/>
      <c r="J51" s="1156"/>
      <c r="K51" s="63">
        <v>1</v>
      </c>
      <c r="L51" s="64">
        <v>0</v>
      </c>
      <c r="M51" s="64" t="s">
        <v>489</v>
      </c>
      <c r="N51" s="64">
        <v>1</v>
      </c>
      <c r="O51" s="65">
        <v>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3553</v>
      </c>
      <c r="L52" s="64">
        <v>3585</v>
      </c>
      <c r="M52" s="64">
        <v>3638</v>
      </c>
      <c r="N52" s="64">
        <v>3876</v>
      </c>
      <c r="O52" s="65">
        <v>3870</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2263</v>
      </c>
      <c r="L53" s="69">
        <v>1824</v>
      </c>
      <c r="M53" s="69">
        <v>1837</v>
      </c>
      <c r="N53" s="69">
        <v>1710</v>
      </c>
      <c r="O53" s="70">
        <v>1753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181" t="s">
        <v>23</v>
      </c>
      <c r="C41" s="1182"/>
      <c r="D41" s="81"/>
      <c r="E41" s="1183" t="s">
        <v>24</v>
      </c>
      <c r="F41" s="1183"/>
      <c r="G41" s="1183"/>
      <c r="H41" s="1184"/>
      <c r="I41" s="82">
        <v>33408</v>
      </c>
      <c r="J41" s="83">
        <v>32772</v>
      </c>
      <c r="K41" s="83">
        <v>32729</v>
      </c>
      <c r="L41" s="83">
        <v>31474</v>
      </c>
      <c r="M41" s="84">
        <v>31178</v>
      </c>
    </row>
    <row r="42" spans="2:13" ht="27.75" customHeight="1" x14ac:dyDescent="0.15">
      <c r="B42" s="1171"/>
      <c r="C42" s="1172"/>
      <c r="D42" s="85"/>
      <c r="E42" s="1175" t="s">
        <v>25</v>
      </c>
      <c r="F42" s="1175"/>
      <c r="G42" s="1175"/>
      <c r="H42" s="1176"/>
      <c r="I42" s="86">
        <v>12</v>
      </c>
      <c r="J42" s="87">
        <v>8</v>
      </c>
      <c r="K42" s="87">
        <v>4</v>
      </c>
      <c r="L42" s="87" t="s">
        <v>489</v>
      </c>
      <c r="M42" s="88" t="s">
        <v>489</v>
      </c>
    </row>
    <row r="43" spans="2:13" ht="27.75" customHeight="1" x14ac:dyDescent="0.15">
      <c r="B43" s="1171"/>
      <c r="C43" s="1172"/>
      <c r="D43" s="85"/>
      <c r="E43" s="1175" t="s">
        <v>26</v>
      </c>
      <c r="F43" s="1175"/>
      <c r="G43" s="1175"/>
      <c r="H43" s="1176"/>
      <c r="I43" s="86">
        <v>30690</v>
      </c>
      <c r="J43" s="87">
        <v>29619</v>
      </c>
      <c r="K43" s="87">
        <v>28418</v>
      </c>
      <c r="L43" s="87">
        <v>27541</v>
      </c>
      <c r="M43" s="88">
        <v>27004</v>
      </c>
    </row>
    <row r="44" spans="2:13" ht="27.75" customHeight="1" x14ac:dyDescent="0.15">
      <c r="B44" s="1171"/>
      <c r="C44" s="1172"/>
      <c r="D44" s="85"/>
      <c r="E44" s="1175" t="s">
        <v>27</v>
      </c>
      <c r="F44" s="1175"/>
      <c r="G44" s="1175"/>
      <c r="H44" s="1176"/>
      <c r="I44" s="86">
        <v>2317</v>
      </c>
      <c r="J44" s="87">
        <v>3247</v>
      </c>
      <c r="K44" s="87">
        <v>2337</v>
      </c>
      <c r="L44" s="87">
        <v>2302</v>
      </c>
      <c r="M44" s="88">
        <v>2215</v>
      </c>
    </row>
    <row r="45" spans="2:13" ht="27.75" customHeight="1" x14ac:dyDescent="0.15">
      <c r="B45" s="1171"/>
      <c r="C45" s="1172"/>
      <c r="D45" s="85"/>
      <c r="E45" s="1175" t="s">
        <v>28</v>
      </c>
      <c r="F45" s="1175"/>
      <c r="G45" s="1175"/>
      <c r="H45" s="1176"/>
      <c r="I45" s="86">
        <v>4761</v>
      </c>
      <c r="J45" s="87">
        <v>4420</v>
      </c>
      <c r="K45" s="87">
        <v>3483</v>
      </c>
      <c r="L45" s="87">
        <v>3077</v>
      </c>
      <c r="M45" s="88">
        <v>2759</v>
      </c>
    </row>
    <row r="46" spans="2:13" ht="27.75" customHeight="1" x14ac:dyDescent="0.15">
      <c r="B46" s="1171"/>
      <c r="C46" s="1172"/>
      <c r="D46" s="85"/>
      <c r="E46" s="1175" t="s">
        <v>29</v>
      </c>
      <c r="F46" s="1175"/>
      <c r="G46" s="1175"/>
      <c r="H46" s="1176"/>
      <c r="I46" s="86" t="s">
        <v>489</v>
      </c>
      <c r="J46" s="87" t="s">
        <v>489</v>
      </c>
      <c r="K46" s="87" t="s">
        <v>489</v>
      </c>
      <c r="L46" s="87" t="s">
        <v>489</v>
      </c>
      <c r="M46" s="88" t="s">
        <v>489</v>
      </c>
    </row>
    <row r="47" spans="2:13" ht="27.75" customHeight="1" x14ac:dyDescent="0.15">
      <c r="B47" s="1171"/>
      <c r="C47" s="1172"/>
      <c r="D47" s="85"/>
      <c r="E47" s="1175" t="s">
        <v>30</v>
      </c>
      <c r="F47" s="1175"/>
      <c r="G47" s="1175"/>
      <c r="H47" s="1176"/>
      <c r="I47" s="86" t="s">
        <v>489</v>
      </c>
      <c r="J47" s="87" t="s">
        <v>489</v>
      </c>
      <c r="K47" s="87" t="s">
        <v>489</v>
      </c>
      <c r="L47" s="87" t="s">
        <v>489</v>
      </c>
      <c r="M47" s="88" t="s">
        <v>489</v>
      </c>
    </row>
    <row r="48" spans="2:13" ht="27.75" customHeight="1" x14ac:dyDescent="0.15">
      <c r="B48" s="1173"/>
      <c r="C48" s="1174"/>
      <c r="D48" s="85"/>
      <c r="E48" s="1175" t="s">
        <v>31</v>
      </c>
      <c r="F48" s="1175"/>
      <c r="G48" s="1175"/>
      <c r="H48" s="1176"/>
      <c r="I48" s="86" t="s">
        <v>489</v>
      </c>
      <c r="J48" s="87" t="s">
        <v>489</v>
      </c>
      <c r="K48" s="87" t="s">
        <v>489</v>
      </c>
      <c r="L48" s="87" t="s">
        <v>489</v>
      </c>
      <c r="M48" s="88" t="s">
        <v>489</v>
      </c>
    </row>
    <row r="49" spans="2:13" ht="27.75" customHeight="1" x14ac:dyDescent="0.15">
      <c r="B49" s="1169" t="s">
        <v>32</v>
      </c>
      <c r="C49" s="1170"/>
      <c r="D49" s="89"/>
      <c r="E49" s="1175" t="s">
        <v>33</v>
      </c>
      <c r="F49" s="1175"/>
      <c r="G49" s="1175"/>
      <c r="H49" s="1176"/>
      <c r="I49" s="86">
        <v>4850</v>
      </c>
      <c r="J49" s="87">
        <v>5174</v>
      </c>
      <c r="K49" s="87">
        <v>5694</v>
      </c>
      <c r="L49" s="87">
        <v>5705</v>
      </c>
      <c r="M49" s="88">
        <v>5721</v>
      </c>
    </row>
    <row r="50" spans="2:13" ht="27.75" customHeight="1" x14ac:dyDescent="0.15">
      <c r="B50" s="1171"/>
      <c r="C50" s="1172"/>
      <c r="D50" s="85"/>
      <c r="E50" s="1175" t="s">
        <v>34</v>
      </c>
      <c r="F50" s="1175"/>
      <c r="G50" s="1175"/>
      <c r="H50" s="1176"/>
      <c r="I50" s="86">
        <v>3011</v>
      </c>
      <c r="J50" s="87">
        <v>2829</v>
      </c>
      <c r="K50" s="87">
        <v>2720</v>
      </c>
      <c r="L50" s="87">
        <v>2573</v>
      </c>
      <c r="M50" s="88">
        <v>2486</v>
      </c>
    </row>
    <row r="51" spans="2:13" ht="27.75" customHeight="1" x14ac:dyDescent="0.15">
      <c r="B51" s="1173"/>
      <c r="C51" s="1174"/>
      <c r="D51" s="85"/>
      <c r="E51" s="1175" t="s">
        <v>35</v>
      </c>
      <c r="F51" s="1175"/>
      <c r="G51" s="1175"/>
      <c r="H51" s="1176"/>
      <c r="I51" s="86">
        <v>41881</v>
      </c>
      <c r="J51" s="87">
        <v>41895</v>
      </c>
      <c r="K51" s="87">
        <v>41417</v>
      </c>
      <c r="L51" s="87">
        <v>40126</v>
      </c>
      <c r="M51" s="88">
        <v>40449</v>
      </c>
    </row>
    <row r="52" spans="2:13" ht="27.75" customHeight="1" thickBot="1" x14ac:dyDescent="0.2">
      <c r="B52" s="1177" t="s">
        <v>36</v>
      </c>
      <c r="C52" s="1178"/>
      <c r="D52" s="90"/>
      <c r="E52" s="1179" t="s">
        <v>37</v>
      </c>
      <c r="F52" s="1179"/>
      <c r="G52" s="1179"/>
      <c r="H52" s="1180"/>
      <c r="I52" s="91">
        <v>21447</v>
      </c>
      <c r="J52" s="92">
        <v>20168</v>
      </c>
      <c r="K52" s="92">
        <v>17139</v>
      </c>
      <c r="L52" s="92">
        <v>15991</v>
      </c>
      <c r="M52" s="93">
        <v>14501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552</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552</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554</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555</v>
      </c>
    </row>
    <row r="50" spans="1:17" x14ac:dyDescent="0.15">
      <c r="B50" s="248"/>
      <c r="C50" s="244"/>
      <c r="D50" s="244"/>
      <c r="E50" s="244"/>
      <c r="F50" s="244"/>
      <c r="G50" s="1206"/>
      <c r="H50" s="1207"/>
      <c r="I50" s="1207"/>
      <c r="J50" s="1208"/>
      <c r="K50" s="1209" t="s">
        <v>528</v>
      </c>
      <c r="L50" s="1209" t="s">
        <v>529</v>
      </c>
      <c r="M50" s="1209" t="s">
        <v>530</v>
      </c>
      <c r="N50" s="1209" t="s">
        <v>531</v>
      </c>
      <c r="O50" s="1209" t="s">
        <v>532</v>
      </c>
    </row>
    <row r="51" spans="1:17" x14ac:dyDescent="0.15">
      <c r="B51" s="248"/>
      <c r="C51" s="244"/>
      <c r="D51" s="244"/>
      <c r="E51" s="244"/>
      <c r="F51" s="244"/>
      <c r="G51" s="1210" t="s">
        <v>556</v>
      </c>
      <c r="H51" s="1211"/>
      <c r="I51" s="1212" t="s">
        <v>557</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558</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559</v>
      </c>
      <c r="H55" s="1225"/>
      <c r="I55" s="1219" t="s">
        <v>557</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558</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1194" t="s">
        <v>554</v>
      </c>
      <c r="I64" s="1195"/>
      <c r="J64" s="1195"/>
      <c r="K64" s="1195"/>
      <c r="L64" s="244"/>
      <c r="M64" s="244"/>
      <c r="N64" s="244"/>
      <c r="O64" s="244"/>
    </row>
    <row r="65" spans="2:30" x14ac:dyDescent="0.15">
      <c r="B65" s="248"/>
      <c r="C65" s="244"/>
      <c r="D65" s="244"/>
      <c r="E65" s="244"/>
      <c r="F65" s="244"/>
      <c r="G65" s="1238" t="s">
        <v>561</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562</v>
      </c>
      <c r="I71" s="1244"/>
      <c r="J71" s="1240"/>
      <c r="K71" s="1240"/>
      <c r="L71" s="1241"/>
      <c r="M71" s="1240"/>
      <c r="N71" s="1241"/>
      <c r="O71" s="1242"/>
    </row>
    <row r="72" spans="2:30" x14ac:dyDescent="0.15">
      <c r="B72" s="248"/>
      <c r="C72" s="244"/>
      <c r="D72" s="244"/>
      <c r="E72" s="244"/>
      <c r="F72" s="244"/>
      <c r="G72" s="1206"/>
      <c r="H72" s="1207"/>
      <c r="I72" s="1207"/>
      <c r="J72" s="1208"/>
      <c r="K72" s="1209" t="s">
        <v>528</v>
      </c>
      <c r="L72" s="1209" t="s">
        <v>529</v>
      </c>
      <c r="M72" s="1209" t="s">
        <v>530</v>
      </c>
      <c r="N72" s="1209" t="s">
        <v>531</v>
      </c>
      <c r="O72" s="1209" t="s">
        <v>532</v>
      </c>
    </row>
    <row r="73" spans="2:30" x14ac:dyDescent="0.15">
      <c r="B73" s="248"/>
      <c r="C73" s="244"/>
      <c r="D73" s="244"/>
      <c r="E73" s="244"/>
      <c r="F73" s="244"/>
      <c r="G73" s="1210" t="s">
        <v>556</v>
      </c>
      <c r="H73" s="1211"/>
      <c r="I73" s="1212" t="s">
        <v>557</v>
      </c>
      <c r="J73" s="1212"/>
      <c r="K73" s="1245">
        <v>180.7</v>
      </c>
      <c r="L73" s="1245">
        <v>169.6</v>
      </c>
      <c r="M73" s="1217">
        <v>144.9</v>
      </c>
      <c r="N73" s="1217">
        <v>136.5</v>
      </c>
      <c r="O73" s="1217">
        <v>122.8</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563</v>
      </c>
      <c r="J75" s="1219"/>
      <c r="K75" s="1246">
        <v>19.899999999999999</v>
      </c>
      <c r="L75" s="1246">
        <v>18.2</v>
      </c>
      <c r="M75" s="1246">
        <v>16.600000000000001</v>
      </c>
      <c r="N75" s="1246">
        <v>15.1</v>
      </c>
      <c r="O75" s="1246">
        <v>15</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559</v>
      </c>
      <c r="H77" s="1225"/>
      <c r="I77" s="1219" t="s">
        <v>557</v>
      </c>
      <c r="J77" s="1219"/>
      <c r="K77" s="1245">
        <v>75.900000000000006</v>
      </c>
      <c r="L77" s="1245">
        <v>64.599999999999994</v>
      </c>
      <c r="M77" s="1217">
        <v>52.8</v>
      </c>
      <c r="N77" s="1217">
        <v>48.6</v>
      </c>
      <c r="O77" s="1217">
        <v>56.8</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563</v>
      </c>
      <c r="J79" s="1229"/>
      <c r="K79" s="1248">
        <v>13.5</v>
      </c>
      <c r="L79" s="1248">
        <v>12.4</v>
      </c>
      <c r="M79" s="1248">
        <v>11.5</v>
      </c>
      <c r="N79" s="1248">
        <v>10.4</v>
      </c>
      <c r="O79" s="1248">
        <v>10.199999999999999</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70691</v>
      </c>
      <c r="E3" s="116"/>
      <c r="F3" s="117">
        <v>67088</v>
      </c>
      <c r="G3" s="118"/>
      <c r="H3" s="119"/>
    </row>
    <row r="4" spans="1:8" x14ac:dyDescent="0.15">
      <c r="A4" s="120"/>
      <c r="B4" s="121"/>
      <c r="C4" s="122"/>
      <c r="D4" s="123">
        <v>37551</v>
      </c>
      <c r="E4" s="124"/>
      <c r="F4" s="125">
        <v>37146</v>
      </c>
      <c r="G4" s="126"/>
      <c r="H4" s="127"/>
    </row>
    <row r="5" spans="1:8" x14ac:dyDescent="0.15">
      <c r="A5" s="108" t="s">
        <v>522</v>
      </c>
      <c r="B5" s="113"/>
      <c r="C5" s="114"/>
      <c r="D5" s="115">
        <v>48095</v>
      </c>
      <c r="E5" s="116"/>
      <c r="F5" s="117">
        <v>70489</v>
      </c>
      <c r="G5" s="118"/>
      <c r="H5" s="119"/>
    </row>
    <row r="6" spans="1:8" x14ac:dyDescent="0.15">
      <c r="A6" s="120"/>
      <c r="B6" s="121"/>
      <c r="C6" s="122"/>
      <c r="D6" s="123">
        <v>29986</v>
      </c>
      <c r="E6" s="124"/>
      <c r="F6" s="125">
        <v>37817</v>
      </c>
      <c r="G6" s="126"/>
      <c r="H6" s="127"/>
    </row>
    <row r="7" spans="1:8" x14ac:dyDescent="0.15">
      <c r="A7" s="108" t="s">
        <v>523</v>
      </c>
      <c r="B7" s="113"/>
      <c r="C7" s="114"/>
      <c r="D7" s="115">
        <v>89569</v>
      </c>
      <c r="E7" s="116"/>
      <c r="F7" s="117">
        <v>84389</v>
      </c>
      <c r="G7" s="118"/>
      <c r="H7" s="119"/>
    </row>
    <row r="8" spans="1:8" x14ac:dyDescent="0.15">
      <c r="A8" s="120"/>
      <c r="B8" s="121"/>
      <c r="C8" s="122"/>
      <c r="D8" s="123">
        <v>52417</v>
      </c>
      <c r="E8" s="124"/>
      <c r="F8" s="125">
        <v>44339</v>
      </c>
      <c r="G8" s="126"/>
      <c r="H8" s="127"/>
    </row>
    <row r="9" spans="1:8" x14ac:dyDescent="0.15">
      <c r="A9" s="108" t="s">
        <v>524</v>
      </c>
      <c r="B9" s="113"/>
      <c r="C9" s="114"/>
      <c r="D9" s="115">
        <v>65334</v>
      </c>
      <c r="E9" s="116"/>
      <c r="F9" s="117">
        <v>83623</v>
      </c>
      <c r="G9" s="118"/>
      <c r="H9" s="119"/>
    </row>
    <row r="10" spans="1:8" x14ac:dyDescent="0.15">
      <c r="A10" s="120"/>
      <c r="B10" s="121"/>
      <c r="C10" s="122"/>
      <c r="D10" s="123">
        <v>38559</v>
      </c>
      <c r="E10" s="124"/>
      <c r="F10" s="125">
        <v>48787</v>
      </c>
      <c r="G10" s="126"/>
      <c r="H10" s="127"/>
    </row>
    <row r="11" spans="1:8" x14ac:dyDescent="0.15">
      <c r="A11" s="108" t="s">
        <v>525</v>
      </c>
      <c r="B11" s="113"/>
      <c r="C11" s="114"/>
      <c r="D11" s="115">
        <v>76630</v>
      </c>
      <c r="E11" s="116"/>
      <c r="F11" s="117">
        <v>81768</v>
      </c>
      <c r="G11" s="118"/>
      <c r="H11" s="119"/>
    </row>
    <row r="12" spans="1:8" x14ac:dyDescent="0.15">
      <c r="A12" s="120"/>
      <c r="B12" s="121"/>
      <c r="C12" s="128"/>
      <c r="D12" s="123">
        <v>52647</v>
      </c>
      <c r="E12" s="124"/>
      <c r="F12" s="125">
        <v>37917</v>
      </c>
      <c r="G12" s="126"/>
      <c r="H12" s="127"/>
    </row>
    <row r="13" spans="1:8" x14ac:dyDescent="0.15">
      <c r="A13" s="108"/>
      <c r="B13" s="113"/>
      <c r="C13" s="129"/>
      <c r="D13" s="130">
        <v>70064</v>
      </c>
      <c r="E13" s="131"/>
      <c r="F13" s="132">
        <v>77471</v>
      </c>
      <c r="G13" s="133"/>
      <c r="H13" s="119"/>
    </row>
    <row r="14" spans="1:8" x14ac:dyDescent="0.15">
      <c r="A14" s="120"/>
      <c r="B14" s="121"/>
      <c r="C14" s="122"/>
      <c r="D14" s="123">
        <v>42232</v>
      </c>
      <c r="E14" s="124"/>
      <c r="F14" s="125">
        <v>41201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5.23</v>
      </c>
      <c r="C19" s="134">
        <f>ROUND(VALUE(SUBSTITUTE(実質収支比率等に係る経年分析!G$48,"▲","-")),2)</f>
        <v>4.58</v>
      </c>
      <c r="D19" s="134">
        <f>ROUND(VALUE(SUBSTITUTE(実質収支比率等に係る経年分析!H$48,"▲","-")),2)</f>
        <v>5.93</v>
      </c>
      <c r="E19" s="134">
        <f>ROUND(VALUE(SUBSTITUTE(実質収支比率等に係る経年分析!I$48,"▲","-")),2)</f>
        <v>5.38</v>
      </c>
      <c r="F19" s="134">
        <f>ROUND(VALUE(SUBSTITUTE(実質収支比率等に係る経年分析!J$48,"▲","-")),2)</f>
        <v>6.55</v>
      </c>
    </row>
    <row r="20" spans="1:11" x14ac:dyDescent="0.15">
      <c r="A20" s="134" t="s">
        <v>42</v>
      </c>
      <c r="B20" s="134">
        <f>ROUND(VALUE(SUBSTITUTE(実質収支比率等に係る経年分析!F$47,"▲","-")),2)</f>
        <v>13.42</v>
      </c>
      <c r="C20" s="134">
        <f>ROUND(VALUE(SUBSTITUTE(実質収支比率等に係る経年分析!G$47,"▲","-")),2)</f>
        <v>16.010000000000002</v>
      </c>
      <c r="D20" s="134">
        <f>ROUND(VALUE(SUBSTITUTE(実質収支比率等に係る経年分析!H$47,"▲","-")),2)</f>
        <v>19.670000000000002</v>
      </c>
      <c r="E20" s="134">
        <f>ROUND(VALUE(SUBSTITUTE(実質収支比率等に係る経年分析!I$47,"▲","-")),2)</f>
        <v>19.53</v>
      </c>
      <c r="F20" s="134">
        <f>ROUND(VALUE(SUBSTITUTE(実質収支比率等に係る経年分析!J$47,"▲","-")),2)</f>
        <v>19.93</v>
      </c>
    </row>
    <row r="21" spans="1:11" x14ac:dyDescent="0.15">
      <c r="A21" s="134" t="s">
        <v>43</v>
      </c>
      <c r="B21" s="134">
        <f>IF(ISNUMBER(VALUE(SUBSTITUTE(実質収支比率等に係る経年分析!F$49,"▲","-"))),ROUND(VALUE(SUBSTITUTE(実質収支比率等に係る経年分析!F$49,"▲","-")),2),NA())</f>
        <v>4.07</v>
      </c>
      <c r="C21" s="134">
        <f>IF(ISNUMBER(VALUE(SUBSTITUTE(実質収支比率等に係る経年分析!G$49,"▲","-"))),ROUND(VALUE(SUBSTITUTE(実質収支比率等に係る経年分析!G$49,"▲","-")),2),NA())</f>
        <v>4.67</v>
      </c>
      <c r="D21" s="134">
        <f>IF(ISNUMBER(VALUE(SUBSTITUTE(実質収支比率等に係る経年分析!H$49,"▲","-"))),ROUND(VALUE(SUBSTITUTE(実質収支比率等に係る経年分析!H$49,"▲","-")),2),NA())</f>
        <v>8.76</v>
      </c>
      <c r="E21" s="134">
        <f>IF(ISNUMBER(VALUE(SUBSTITUTE(実質収支比率等に係る経年分析!I$49,"▲","-"))),ROUND(VALUE(SUBSTITUTE(実質収支比率等に係る経年分析!I$49,"▲","-")),2),NA())</f>
        <v>6.6</v>
      </c>
      <c r="F21" s="134">
        <f>IF(ISNUMBER(VALUE(SUBSTITUTE(実質収支比率等に係る経年分析!J$49,"▲","-"))),ROUND(VALUE(SUBSTITUTE(実質収支比率等に係る経年分析!J$49,"▲","-")),2),NA())</f>
        <v>6.36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4.87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4.9800000000000004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6.54</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0.18</v>
      </c>
      <c r="J36" s="135">
        <f>IF(ROUND(VALUE(SUBSTITUTE(連結実質赤字比率に係る赤字・黒字の構成分析!J$34,"▲", "-")), 2) &lt; 0, ABS(ROUND(VALUE(SUBSTITUTE(連結実質赤字比率に係る赤字・黒字の構成分析!J$34,"▲", "-")), 2)), NA())</f>
        <v>0.98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3553</v>
      </c>
      <c r="E42" s="136"/>
      <c r="F42" s="136"/>
      <c r="G42" s="136">
        <f>'実質公債費比率（分子）の構造'!L$52</f>
        <v>3585</v>
      </c>
      <c r="H42" s="136"/>
      <c r="I42" s="136"/>
      <c r="J42" s="136">
        <f>'実質公債費比率（分子）の構造'!M$52</f>
        <v>3638</v>
      </c>
      <c r="K42" s="136"/>
      <c r="L42" s="136"/>
      <c r="M42" s="136">
        <f>'実質公債費比率（分子）の構造'!N$52</f>
        <v>3876</v>
      </c>
      <c r="N42" s="136"/>
      <c r="O42" s="136"/>
      <c r="P42" s="136">
        <f>'実質公債費比率（分子）の構造'!O$52</f>
        <v>3870</v>
      </c>
    </row>
    <row r="43" spans="1:16" x14ac:dyDescent="0.15">
      <c r="A43" s="136" t="s">
        <v>51</v>
      </c>
      <c r="B43" s="136">
        <f>'実質公債費比率（分子）の構造'!K$51</f>
        <v>1</v>
      </c>
      <c r="C43" s="136"/>
      <c r="D43" s="136"/>
      <c r="E43" s="136">
        <f>'実質公債費比率（分子）の構造'!L$51</f>
        <v>0</v>
      </c>
      <c r="F43" s="136"/>
      <c r="G43" s="136"/>
      <c r="H43" s="136" t="str">
        <f>'実質公債費比率（分子）の構造'!M$51</f>
        <v>-</v>
      </c>
      <c r="I43" s="136"/>
      <c r="J43" s="136"/>
      <c r="K43" s="136">
        <f>'実質公債費比率（分子）の構造'!N$51</f>
        <v>1</v>
      </c>
      <c r="L43" s="136"/>
      <c r="M43" s="136"/>
      <c r="N43" s="136">
        <f>'実質公債費比率（分子）の構造'!O$51</f>
        <v>2</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4</v>
      </c>
      <c r="I44" s="136"/>
      <c r="J44" s="136"/>
      <c r="K44" s="136">
        <f>'実質公債費比率（分子）の構造'!N$50</f>
        <v>4</v>
      </c>
      <c r="L44" s="136"/>
      <c r="M44" s="136"/>
      <c r="N44" s="136">
        <f>'実質公債費比率（分子）の構造'!O$50</f>
        <v>0</v>
      </c>
      <c r="O44" s="136"/>
      <c r="P44" s="136"/>
    </row>
    <row r="45" spans="1:16" x14ac:dyDescent="0.15">
      <c r="A45" s="136" t="s">
        <v>53</v>
      </c>
      <c r="B45" s="136">
        <f>'実質公債費比率（分子）の構造'!K$49</f>
        <v>345</v>
      </c>
      <c r="C45" s="136"/>
      <c r="D45" s="136"/>
      <c r="E45" s="136">
        <f>'実質公債費比率（分子）の構造'!L$49</f>
        <v>372</v>
      </c>
      <c r="F45" s="136"/>
      <c r="G45" s="136"/>
      <c r="H45" s="136">
        <f>'実質公債費比率（分子）の構造'!M$49</f>
        <v>56</v>
      </c>
      <c r="I45" s="136"/>
      <c r="J45" s="136"/>
      <c r="K45" s="136">
        <f>'実質公債費比率（分子）の構造'!N$49</f>
        <v>58</v>
      </c>
      <c r="L45" s="136"/>
      <c r="M45" s="136"/>
      <c r="N45" s="136">
        <f>'実質公債費比率（分子）の構造'!O$49</f>
        <v>108</v>
      </c>
      <c r="O45" s="136"/>
      <c r="P45" s="136"/>
    </row>
    <row r="46" spans="1:16" x14ac:dyDescent="0.15">
      <c r="A46" s="136" t="s">
        <v>54</v>
      </c>
      <c r="B46" s="136">
        <f>'実質公債費比率（分子）の構造'!K$48</f>
        <v>1903</v>
      </c>
      <c r="C46" s="136"/>
      <c r="D46" s="136"/>
      <c r="E46" s="136">
        <f>'実質公債費比率（分子）の構造'!L$48</f>
        <v>1859</v>
      </c>
      <c r="F46" s="136"/>
      <c r="G46" s="136"/>
      <c r="H46" s="136">
        <f>'実質公債費比率（分子）の構造'!M$48</f>
        <v>1957</v>
      </c>
      <c r="I46" s="136"/>
      <c r="J46" s="136"/>
      <c r="K46" s="136">
        <f>'実質公債費比率（分子）の構造'!N$48</f>
        <v>2106</v>
      </c>
      <c r="L46" s="136"/>
      <c r="M46" s="136"/>
      <c r="N46" s="136">
        <f>'実質公債費比率（分子）の構造'!O$48</f>
        <v>2105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3562</v>
      </c>
      <c r="C49" s="136"/>
      <c r="D49" s="136"/>
      <c r="E49" s="136">
        <f>'実質公債費比率（分子）の構造'!L$45</f>
        <v>3173</v>
      </c>
      <c r="F49" s="136"/>
      <c r="G49" s="136"/>
      <c r="H49" s="136">
        <f>'実質公債費比率（分子）の構造'!M$45</f>
        <v>3458</v>
      </c>
      <c r="I49" s="136"/>
      <c r="J49" s="136"/>
      <c r="K49" s="136">
        <f>'実質公債費比率（分子）の構造'!N$45</f>
        <v>3417</v>
      </c>
      <c r="L49" s="136"/>
      <c r="M49" s="136"/>
      <c r="N49" s="136">
        <f>'実質公債費比率（分子）の構造'!O$45</f>
        <v>3408</v>
      </c>
      <c r="O49" s="136"/>
      <c r="P49" s="136"/>
    </row>
    <row r="50" spans="1:16" x14ac:dyDescent="0.15">
      <c r="A50" s="136" t="s">
        <v>58</v>
      </c>
      <c r="B50" s="136" t="e">
        <f>NA()</f>
        <v>#N/A</v>
      </c>
      <c r="C50" s="136">
        <f>IF(ISNUMBER('実質公債費比率（分子）の構造'!K$53),'実質公債費比率（分子）の構造'!K$53,NA())</f>
        <v>2263</v>
      </c>
      <c r="D50" s="136" t="e">
        <f>NA()</f>
        <v>#N/A</v>
      </c>
      <c r="E50" s="136" t="e">
        <f>NA()</f>
        <v>#N/A</v>
      </c>
      <c r="F50" s="136">
        <f>IF(ISNUMBER('実質公債費比率（分子）の構造'!L$53),'実質公債費比率（分子）の構造'!L$53,NA())</f>
        <v>1824</v>
      </c>
      <c r="G50" s="136" t="e">
        <f>NA()</f>
        <v>#N/A</v>
      </c>
      <c r="H50" s="136" t="e">
        <f>NA()</f>
        <v>#N/A</v>
      </c>
      <c r="I50" s="136">
        <f>IF(ISNUMBER('実質公債費比率（分子）の構造'!M$53),'実質公債費比率（分子）の構造'!M$53,NA())</f>
        <v>1837</v>
      </c>
      <c r="J50" s="136" t="e">
        <f>NA()</f>
        <v>#N/A</v>
      </c>
      <c r="K50" s="136" t="e">
        <f>NA()</f>
        <v>#N/A</v>
      </c>
      <c r="L50" s="136">
        <f>IF(ISNUMBER('実質公債費比率（分子）の構造'!N$53),'実質公債費比率（分子）の構造'!N$53,NA())</f>
        <v>1710</v>
      </c>
      <c r="M50" s="136" t="e">
        <f>NA()</f>
        <v>#N/A</v>
      </c>
      <c r="N50" s="136" t="e">
        <f>NA()</f>
        <v>#N/A</v>
      </c>
      <c r="O50" s="136">
        <f>IF(ISNUMBER('実質公債費比率（分子）の構造'!O$53),'実質公債費比率（分子）の構造'!O$53,NA())</f>
        <v>1753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41881</v>
      </c>
      <c r="E56" s="135"/>
      <c r="F56" s="135"/>
      <c r="G56" s="135">
        <f>'将来負担比率（分子）の構造'!J$51</f>
        <v>41895</v>
      </c>
      <c r="H56" s="135"/>
      <c r="I56" s="135"/>
      <c r="J56" s="135">
        <f>'将来負担比率（分子）の構造'!K$51</f>
        <v>41417</v>
      </c>
      <c r="K56" s="135"/>
      <c r="L56" s="135"/>
      <c r="M56" s="135">
        <f>'将来負担比率（分子）の構造'!L$51</f>
        <v>40126</v>
      </c>
      <c r="N56" s="135"/>
      <c r="O56" s="135"/>
      <c r="P56" s="135">
        <f>'将来負担比率（分子）の構造'!M$51</f>
        <v>40449</v>
      </c>
    </row>
    <row r="57" spans="1:16" x14ac:dyDescent="0.15">
      <c r="A57" s="135" t="s">
        <v>34</v>
      </c>
      <c r="B57" s="135"/>
      <c r="C57" s="135"/>
      <c r="D57" s="135">
        <f>'将来負担比率（分子）の構造'!I$50</f>
        <v>3011</v>
      </c>
      <c r="E57" s="135"/>
      <c r="F57" s="135"/>
      <c r="G57" s="135">
        <f>'将来負担比率（分子）の構造'!J$50</f>
        <v>2829</v>
      </c>
      <c r="H57" s="135"/>
      <c r="I57" s="135"/>
      <c r="J57" s="135">
        <f>'将来負担比率（分子）の構造'!K$50</f>
        <v>2720</v>
      </c>
      <c r="K57" s="135"/>
      <c r="L57" s="135"/>
      <c r="M57" s="135">
        <f>'将来負担比率（分子）の構造'!L$50</f>
        <v>2573</v>
      </c>
      <c r="N57" s="135"/>
      <c r="O57" s="135"/>
      <c r="P57" s="135">
        <f>'将来負担比率（分子）の構造'!M$50</f>
        <v>2486</v>
      </c>
    </row>
    <row r="58" spans="1:16" x14ac:dyDescent="0.15">
      <c r="A58" s="135" t="s">
        <v>33</v>
      </c>
      <c r="B58" s="135"/>
      <c r="C58" s="135"/>
      <c r="D58" s="135">
        <f>'将来負担比率（分子）の構造'!I$49</f>
        <v>4850</v>
      </c>
      <c r="E58" s="135"/>
      <c r="F58" s="135"/>
      <c r="G58" s="135">
        <f>'将来負担比率（分子）の構造'!J$49</f>
        <v>5174</v>
      </c>
      <c r="H58" s="135"/>
      <c r="I58" s="135"/>
      <c r="J58" s="135">
        <f>'将来負担比率（分子）の構造'!K$49</f>
        <v>5694</v>
      </c>
      <c r="K58" s="135"/>
      <c r="L58" s="135"/>
      <c r="M58" s="135">
        <f>'将来負担比率（分子）の構造'!L$49</f>
        <v>5705</v>
      </c>
      <c r="N58" s="135"/>
      <c r="O58" s="135"/>
      <c r="P58" s="135">
        <f>'将来負担比率（分子）の構造'!M$49</f>
        <v>5721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4761</v>
      </c>
      <c r="C62" s="135"/>
      <c r="D62" s="135"/>
      <c r="E62" s="135">
        <f>'将来負担比率（分子）の構造'!J$45</f>
        <v>4420</v>
      </c>
      <c r="F62" s="135"/>
      <c r="G62" s="135"/>
      <c r="H62" s="135">
        <f>'将来負担比率（分子）の構造'!K$45</f>
        <v>3483</v>
      </c>
      <c r="I62" s="135"/>
      <c r="J62" s="135"/>
      <c r="K62" s="135">
        <f>'将来負担比率（分子）の構造'!L$45</f>
        <v>3077</v>
      </c>
      <c r="L62" s="135"/>
      <c r="M62" s="135"/>
      <c r="N62" s="135">
        <f>'将来負担比率（分子）の構造'!M$45</f>
        <v>2759</v>
      </c>
      <c r="O62" s="135"/>
      <c r="P62" s="135"/>
    </row>
    <row r="63" spans="1:16" x14ac:dyDescent="0.15">
      <c r="A63" s="135" t="s">
        <v>27</v>
      </c>
      <c r="B63" s="135">
        <f>'将来負担比率（分子）の構造'!I$44</f>
        <v>2317</v>
      </c>
      <c r="C63" s="135"/>
      <c r="D63" s="135"/>
      <c r="E63" s="135">
        <f>'将来負担比率（分子）の構造'!J$44</f>
        <v>3247</v>
      </c>
      <c r="F63" s="135"/>
      <c r="G63" s="135"/>
      <c r="H63" s="135">
        <f>'将来負担比率（分子）の構造'!K$44</f>
        <v>2337</v>
      </c>
      <c r="I63" s="135"/>
      <c r="J63" s="135"/>
      <c r="K63" s="135">
        <f>'将来負担比率（分子）の構造'!L$44</f>
        <v>2302</v>
      </c>
      <c r="L63" s="135"/>
      <c r="M63" s="135"/>
      <c r="N63" s="135">
        <f>'将来負担比率（分子）の構造'!M$44</f>
        <v>2215</v>
      </c>
      <c r="O63" s="135"/>
      <c r="P63" s="135"/>
    </row>
    <row r="64" spans="1:16" x14ac:dyDescent="0.15">
      <c r="A64" s="135" t="s">
        <v>26</v>
      </c>
      <c r="B64" s="135">
        <f>'将来負担比率（分子）の構造'!I$43</f>
        <v>30690</v>
      </c>
      <c r="C64" s="135"/>
      <c r="D64" s="135"/>
      <c r="E64" s="135">
        <f>'将来負担比率（分子）の構造'!J$43</f>
        <v>29619</v>
      </c>
      <c r="F64" s="135"/>
      <c r="G64" s="135"/>
      <c r="H64" s="135">
        <f>'将来負担比率（分子）の構造'!K$43</f>
        <v>28418</v>
      </c>
      <c r="I64" s="135"/>
      <c r="J64" s="135"/>
      <c r="K64" s="135">
        <f>'将来負担比率（分子）の構造'!L$43</f>
        <v>27541</v>
      </c>
      <c r="L64" s="135"/>
      <c r="M64" s="135"/>
      <c r="N64" s="135">
        <f>'将来負担比率（分子）の構造'!M$43</f>
        <v>27004</v>
      </c>
      <c r="O64" s="135"/>
      <c r="P64" s="135"/>
    </row>
    <row r="65" spans="1:16" x14ac:dyDescent="0.15">
      <c r="A65" s="135" t="s">
        <v>25</v>
      </c>
      <c r="B65" s="135">
        <f>'将来負担比率（分子）の構造'!I$42</f>
        <v>12</v>
      </c>
      <c r="C65" s="135"/>
      <c r="D65" s="135"/>
      <c r="E65" s="135">
        <f>'将来負担比率（分子）の構造'!J$42</f>
        <v>8</v>
      </c>
      <c r="F65" s="135"/>
      <c r="G65" s="135"/>
      <c r="H65" s="135">
        <f>'将来負担比率（分子）の構造'!K$42</f>
        <v>4</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33408</v>
      </c>
      <c r="C66" s="135"/>
      <c r="D66" s="135"/>
      <c r="E66" s="135">
        <f>'将来負担比率（分子）の構造'!J$41</f>
        <v>32772</v>
      </c>
      <c r="F66" s="135"/>
      <c r="G66" s="135"/>
      <c r="H66" s="135">
        <f>'将来負担比率（分子）の構造'!K$41</f>
        <v>32729</v>
      </c>
      <c r="I66" s="135"/>
      <c r="J66" s="135"/>
      <c r="K66" s="135">
        <f>'将来負担比率（分子）の構造'!L$41</f>
        <v>31474</v>
      </c>
      <c r="L66" s="135"/>
      <c r="M66" s="135"/>
      <c r="N66" s="135">
        <f>'将来負担比率（分子）の構造'!M$41</f>
        <v>31178</v>
      </c>
      <c r="O66" s="135"/>
      <c r="P66" s="135"/>
    </row>
    <row r="67" spans="1:16" x14ac:dyDescent="0.15">
      <c r="A67" s="135" t="s">
        <v>62</v>
      </c>
      <c r="B67" s="135" t="e">
        <f>NA()</f>
        <v>#N/A</v>
      </c>
      <c r="C67" s="135">
        <f>IF(ISNUMBER('将来負担比率（分子）の構造'!I$52), IF('将来負担比率（分子）の構造'!I$52 &lt; 0, 0, '将来負担比率（分子）の構造'!I$52), NA())</f>
        <v>21447</v>
      </c>
      <c r="D67" s="135" t="e">
        <f>NA()</f>
        <v>#N/A</v>
      </c>
      <c r="E67" s="135" t="e">
        <f>NA()</f>
        <v>#N/A</v>
      </c>
      <c r="F67" s="135">
        <f>IF(ISNUMBER('将来負担比率（分子）の構造'!J$52), IF('将来負担比率（分子）の構造'!J$52 &lt; 0, 0, '将来負担比率（分子）の構造'!J$52), NA())</f>
        <v>20168</v>
      </c>
      <c r="G67" s="135" t="e">
        <f>NA()</f>
        <v>#N/A</v>
      </c>
      <c r="H67" s="135" t="e">
        <f>NA()</f>
        <v>#N/A</v>
      </c>
      <c r="I67" s="135">
        <f>IF(ISNUMBER('将来負担比率（分子）の構造'!K$52), IF('将来負担比率（分子）の構造'!K$52 &lt; 0, 0, '将来負担比率（分子）の構造'!K$52), NA())</f>
        <v>17139</v>
      </c>
      <c r="J67" s="135" t="e">
        <f>NA()</f>
        <v>#N/A</v>
      </c>
      <c r="K67" s="135" t="e">
        <f>NA()</f>
        <v>#N/A</v>
      </c>
      <c r="L67" s="135">
        <f>IF(ISNUMBER('将来負担比率（分子）の構造'!L$52), IF('将来負担比率（分子）の構造'!L$52 &lt; 0, 0, '将来負担比率（分子）の構造'!L$52), NA())</f>
        <v>15991</v>
      </c>
      <c r="M67" s="135" t="e">
        <f>NA()</f>
        <v>#N/A</v>
      </c>
      <c r="N67" s="135" t="e">
        <f>NA()</f>
        <v>#N/A</v>
      </c>
      <c r="O67" s="135">
        <f>IF(ISNUMBER('将来負担比率（分子）の構造'!M$52), IF('将来負担比率（分子）の構造'!M$52 &lt; 0, 0, '将来負担比率（分子）の構造'!M$52), NA())</f>
        <v>14501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189</v>
      </c>
      <c r="DI1" s="702"/>
      <c r="DJ1" s="702"/>
      <c r="DK1" s="702"/>
      <c r="DL1" s="702"/>
      <c r="DM1" s="702"/>
      <c r="DN1" s="703"/>
      <c r="DP1" s="701" t="s">
        <v>190</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192</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193</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194</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195</v>
      </c>
      <c r="S4" s="649"/>
      <c r="T4" s="649"/>
      <c r="U4" s="649"/>
      <c r="V4" s="649"/>
      <c r="W4" s="649"/>
      <c r="X4" s="649"/>
      <c r="Y4" s="650"/>
      <c r="Z4" s="648" t="s">
        <v>196</v>
      </c>
      <c r="AA4" s="649"/>
      <c r="AB4" s="649"/>
      <c r="AC4" s="650"/>
      <c r="AD4" s="648" t="s">
        <v>197</v>
      </c>
      <c r="AE4" s="649"/>
      <c r="AF4" s="649"/>
      <c r="AG4" s="649"/>
      <c r="AH4" s="649"/>
      <c r="AI4" s="649"/>
      <c r="AJ4" s="649"/>
      <c r="AK4" s="650"/>
      <c r="AL4" s="648" t="s">
        <v>196</v>
      </c>
      <c r="AM4" s="649"/>
      <c r="AN4" s="649"/>
      <c r="AO4" s="650"/>
      <c r="AP4" s="704" t="s">
        <v>198</v>
      </c>
      <c r="AQ4" s="704"/>
      <c r="AR4" s="704"/>
      <c r="AS4" s="704"/>
      <c r="AT4" s="704"/>
      <c r="AU4" s="704"/>
      <c r="AV4" s="704"/>
      <c r="AW4" s="704"/>
      <c r="AX4" s="704"/>
      <c r="AY4" s="704"/>
      <c r="AZ4" s="704"/>
      <c r="BA4" s="704"/>
      <c r="BB4" s="704"/>
      <c r="BC4" s="704"/>
      <c r="BD4" s="704"/>
      <c r="BE4" s="704"/>
      <c r="BF4" s="704"/>
      <c r="BG4" s="704" t="s">
        <v>199</v>
      </c>
      <c r="BH4" s="704"/>
      <c r="BI4" s="704"/>
      <c r="BJ4" s="704"/>
      <c r="BK4" s="704"/>
      <c r="BL4" s="704"/>
      <c r="BM4" s="704"/>
      <c r="BN4" s="704"/>
      <c r="BO4" s="704" t="s">
        <v>196</v>
      </c>
      <c r="BP4" s="704"/>
      <c r="BQ4" s="704"/>
      <c r="BR4" s="704"/>
      <c r="BS4" s="704" t="s">
        <v>200</v>
      </c>
      <c r="BT4" s="704"/>
      <c r="BU4" s="704"/>
      <c r="BV4" s="704"/>
      <c r="BW4" s="704"/>
      <c r="BX4" s="704"/>
      <c r="BY4" s="704"/>
      <c r="BZ4" s="704"/>
      <c r="CA4" s="704"/>
      <c r="CB4" s="704"/>
      <c r="CD4" s="693" t="s">
        <v>201</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202</v>
      </c>
      <c r="C5" s="676"/>
      <c r="D5" s="676"/>
      <c r="E5" s="676"/>
      <c r="F5" s="676"/>
      <c r="G5" s="676"/>
      <c r="H5" s="676"/>
      <c r="I5" s="676"/>
      <c r="J5" s="676"/>
      <c r="K5" s="676"/>
      <c r="L5" s="676"/>
      <c r="M5" s="676"/>
      <c r="N5" s="676"/>
      <c r="O5" s="676"/>
      <c r="P5" s="676"/>
      <c r="Q5" s="677"/>
      <c r="R5" s="638">
        <v>4659023</v>
      </c>
      <c r="S5" s="639"/>
      <c r="T5" s="639"/>
      <c r="U5" s="639"/>
      <c r="V5" s="639"/>
      <c r="W5" s="639"/>
      <c r="X5" s="639"/>
      <c r="Y5" s="686"/>
      <c r="Z5" s="699">
        <v>17.899999999999999</v>
      </c>
      <c r="AA5" s="699"/>
      <c r="AB5" s="699"/>
      <c r="AC5" s="699"/>
      <c r="AD5" s="700">
        <v>4545011</v>
      </c>
      <c r="AE5" s="700"/>
      <c r="AF5" s="700"/>
      <c r="AG5" s="700"/>
      <c r="AH5" s="700"/>
      <c r="AI5" s="700"/>
      <c r="AJ5" s="700"/>
      <c r="AK5" s="700"/>
      <c r="AL5" s="687">
        <v>30.5</v>
      </c>
      <c r="AM5" s="656"/>
      <c r="AN5" s="656"/>
      <c r="AO5" s="688"/>
      <c r="AP5" s="675" t="s">
        <v>203</v>
      </c>
      <c r="AQ5" s="676"/>
      <c r="AR5" s="676"/>
      <c r="AS5" s="676"/>
      <c r="AT5" s="676"/>
      <c r="AU5" s="676"/>
      <c r="AV5" s="676"/>
      <c r="AW5" s="676"/>
      <c r="AX5" s="676"/>
      <c r="AY5" s="676"/>
      <c r="AZ5" s="676"/>
      <c r="BA5" s="676"/>
      <c r="BB5" s="676"/>
      <c r="BC5" s="676"/>
      <c r="BD5" s="676"/>
      <c r="BE5" s="676"/>
      <c r="BF5" s="677"/>
      <c r="BG5" s="588">
        <v>4543470</v>
      </c>
      <c r="BH5" s="589"/>
      <c r="BI5" s="589"/>
      <c r="BJ5" s="589"/>
      <c r="BK5" s="589"/>
      <c r="BL5" s="589"/>
      <c r="BM5" s="589"/>
      <c r="BN5" s="590"/>
      <c r="BO5" s="641">
        <v>97.5</v>
      </c>
      <c r="BP5" s="641"/>
      <c r="BQ5" s="641"/>
      <c r="BR5" s="641"/>
      <c r="BS5" s="642" t="s">
        <v>204</v>
      </c>
      <c r="BT5" s="642"/>
      <c r="BU5" s="642"/>
      <c r="BV5" s="642"/>
      <c r="BW5" s="642"/>
      <c r="BX5" s="642"/>
      <c r="BY5" s="642"/>
      <c r="BZ5" s="642"/>
      <c r="CA5" s="642"/>
      <c r="CB5" s="678"/>
      <c r="CD5" s="693" t="s">
        <v>198</v>
      </c>
      <c r="CE5" s="694"/>
      <c r="CF5" s="694"/>
      <c r="CG5" s="694"/>
      <c r="CH5" s="694"/>
      <c r="CI5" s="694"/>
      <c r="CJ5" s="694"/>
      <c r="CK5" s="694"/>
      <c r="CL5" s="694"/>
      <c r="CM5" s="694"/>
      <c r="CN5" s="694"/>
      <c r="CO5" s="694"/>
      <c r="CP5" s="694"/>
      <c r="CQ5" s="695"/>
      <c r="CR5" s="693" t="s">
        <v>205</v>
      </c>
      <c r="CS5" s="694"/>
      <c r="CT5" s="694"/>
      <c r="CU5" s="694"/>
      <c r="CV5" s="694"/>
      <c r="CW5" s="694"/>
      <c r="CX5" s="694"/>
      <c r="CY5" s="695"/>
      <c r="CZ5" s="693" t="s">
        <v>196</v>
      </c>
      <c r="DA5" s="694"/>
      <c r="DB5" s="694"/>
      <c r="DC5" s="695"/>
      <c r="DD5" s="693" t="s">
        <v>206</v>
      </c>
      <c r="DE5" s="694"/>
      <c r="DF5" s="694"/>
      <c r="DG5" s="694"/>
      <c r="DH5" s="694"/>
      <c r="DI5" s="694"/>
      <c r="DJ5" s="694"/>
      <c r="DK5" s="694"/>
      <c r="DL5" s="694"/>
      <c r="DM5" s="694"/>
      <c r="DN5" s="694"/>
      <c r="DO5" s="694"/>
      <c r="DP5" s="695"/>
      <c r="DQ5" s="693" t="s">
        <v>207</v>
      </c>
      <c r="DR5" s="694"/>
      <c r="DS5" s="694"/>
      <c r="DT5" s="694"/>
      <c r="DU5" s="694"/>
      <c r="DV5" s="694"/>
      <c r="DW5" s="694"/>
      <c r="DX5" s="694"/>
      <c r="DY5" s="694"/>
      <c r="DZ5" s="694"/>
      <c r="EA5" s="694"/>
      <c r="EB5" s="694"/>
      <c r="EC5" s="695"/>
    </row>
    <row r="6" spans="2:143" ht="11.25" customHeight="1" x14ac:dyDescent="0.15">
      <c r="B6" s="585" t="s">
        <v>208</v>
      </c>
      <c r="C6" s="586"/>
      <c r="D6" s="586"/>
      <c r="E6" s="586"/>
      <c r="F6" s="586"/>
      <c r="G6" s="586"/>
      <c r="H6" s="586"/>
      <c r="I6" s="586"/>
      <c r="J6" s="586"/>
      <c r="K6" s="586"/>
      <c r="L6" s="586"/>
      <c r="M6" s="586"/>
      <c r="N6" s="586"/>
      <c r="O6" s="586"/>
      <c r="P6" s="586"/>
      <c r="Q6" s="587"/>
      <c r="R6" s="588">
        <v>180719</v>
      </c>
      <c r="S6" s="589"/>
      <c r="T6" s="589"/>
      <c r="U6" s="589"/>
      <c r="V6" s="589"/>
      <c r="W6" s="589"/>
      <c r="X6" s="589"/>
      <c r="Y6" s="590"/>
      <c r="Z6" s="641">
        <v>0.7</v>
      </c>
      <c r="AA6" s="641"/>
      <c r="AB6" s="641"/>
      <c r="AC6" s="641"/>
      <c r="AD6" s="642">
        <v>180719</v>
      </c>
      <c r="AE6" s="642"/>
      <c r="AF6" s="642"/>
      <c r="AG6" s="642"/>
      <c r="AH6" s="642"/>
      <c r="AI6" s="642"/>
      <c r="AJ6" s="642"/>
      <c r="AK6" s="642"/>
      <c r="AL6" s="611">
        <v>1.2</v>
      </c>
      <c r="AM6" s="643"/>
      <c r="AN6" s="643"/>
      <c r="AO6" s="644"/>
      <c r="AP6" s="585" t="s">
        <v>209</v>
      </c>
      <c r="AQ6" s="586"/>
      <c r="AR6" s="586"/>
      <c r="AS6" s="586"/>
      <c r="AT6" s="586"/>
      <c r="AU6" s="586"/>
      <c r="AV6" s="586"/>
      <c r="AW6" s="586"/>
      <c r="AX6" s="586"/>
      <c r="AY6" s="586"/>
      <c r="AZ6" s="586"/>
      <c r="BA6" s="586"/>
      <c r="BB6" s="586"/>
      <c r="BC6" s="586"/>
      <c r="BD6" s="586"/>
      <c r="BE6" s="586"/>
      <c r="BF6" s="587"/>
      <c r="BG6" s="588">
        <v>4543470</v>
      </c>
      <c r="BH6" s="589"/>
      <c r="BI6" s="589"/>
      <c r="BJ6" s="589"/>
      <c r="BK6" s="589"/>
      <c r="BL6" s="589"/>
      <c r="BM6" s="589"/>
      <c r="BN6" s="590"/>
      <c r="BO6" s="641">
        <v>97.5</v>
      </c>
      <c r="BP6" s="641"/>
      <c r="BQ6" s="641"/>
      <c r="BR6" s="641"/>
      <c r="BS6" s="642" t="s">
        <v>204</v>
      </c>
      <c r="BT6" s="642"/>
      <c r="BU6" s="642"/>
      <c r="BV6" s="642"/>
      <c r="BW6" s="642"/>
      <c r="BX6" s="642"/>
      <c r="BY6" s="642"/>
      <c r="BZ6" s="642"/>
      <c r="CA6" s="642"/>
      <c r="CB6" s="678"/>
      <c r="CD6" s="645" t="s">
        <v>210</v>
      </c>
      <c r="CE6" s="646"/>
      <c r="CF6" s="646"/>
      <c r="CG6" s="646"/>
      <c r="CH6" s="646"/>
      <c r="CI6" s="646"/>
      <c r="CJ6" s="646"/>
      <c r="CK6" s="646"/>
      <c r="CL6" s="646"/>
      <c r="CM6" s="646"/>
      <c r="CN6" s="646"/>
      <c r="CO6" s="646"/>
      <c r="CP6" s="646"/>
      <c r="CQ6" s="647"/>
      <c r="CR6" s="588">
        <v>191947</v>
      </c>
      <c r="CS6" s="589"/>
      <c r="CT6" s="589"/>
      <c r="CU6" s="589"/>
      <c r="CV6" s="589"/>
      <c r="CW6" s="589"/>
      <c r="CX6" s="589"/>
      <c r="CY6" s="590"/>
      <c r="CZ6" s="641">
        <v>0.8</v>
      </c>
      <c r="DA6" s="641"/>
      <c r="DB6" s="641"/>
      <c r="DC6" s="641"/>
      <c r="DD6" s="594" t="s">
        <v>204</v>
      </c>
      <c r="DE6" s="589"/>
      <c r="DF6" s="589"/>
      <c r="DG6" s="589"/>
      <c r="DH6" s="589"/>
      <c r="DI6" s="589"/>
      <c r="DJ6" s="589"/>
      <c r="DK6" s="589"/>
      <c r="DL6" s="589"/>
      <c r="DM6" s="589"/>
      <c r="DN6" s="589"/>
      <c r="DO6" s="589"/>
      <c r="DP6" s="590"/>
      <c r="DQ6" s="594">
        <v>191947</v>
      </c>
      <c r="DR6" s="589"/>
      <c r="DS6" s="589"/>
      <c r="DT6" s="589"/>
      <c r="DU6" s="589"/>
      <c r="DV6" s="589"/>
      <c r="DW6" s="589"/>
      <c r="DX6" s="589"/>
      <c r="DY6" s="589"/>
      <c r="DZ6" s="589"/>
      <c r="EA6" s="589"/>
      <c r="EB6" s="589"/>
      <c r="EC6" s="624"/>
    </row>
    <row r="7" spans="2:143" ht="11.25" customHeight="1" x14ac:dyDescent="0.15">
      <c r="B7" s="585" t="s">
        <v>211</v>
      </c>
      <c r="C7" s="586"/>
      <c r="D7" s="586"/>
      <c r="E7" s="586"/>
      <c r="F7" s="586"/>
      <c r="G7" s="586"/>
      <c r="H7" s="586"/>
      <c r="I7" s="586"/>
      <c r="J7" s="586"/>
      <c r="K7" s="586"/>
      <c r="L7" s="586"/>
      <c r="M7" s="586"/>
      <c r="N7" s="586"/>
      <c r="O7" s="586"/>
      <c r="P7" s="586"/>
      <c r="Q7" s="587"/>
      <c r="R7" s="588">
        <v>10489</v>
      </c>
      <c r="S7" s="589"/>
      <c r="T7" s="589"/>
      <c r="U7" s="589"/>
      <c r="V7" s="589"/>
      <c r="W7" s="589"/>
      <c r="X7" s="589"/>
      <c r="Y7" s="590"/>
      <c r="Z7" s="641">
        <v>0</v>
      </c>
      <c r="AA7" s="641"/>
      <c r="AB7" s="641"/>
      <c r="AC7" s="641"/>
      <c r="AD7" s="642">
        <v>10489</v>
      </c>
      <c r="AE7" s="642"/>
      <c r="AF7" s="642"/>
      <c r="AG7" s="642"/>
      <c r="AH7" s="642"/>
      <c r="AI7" s="642"/>
      <c r="AJ7" s="642"/>
      <c r="AK7" s="642"/>
      <c r="AL7" s="611">
        <v>0.1</v>
      </c>
      <c r="AM7" s="643"/>
      <c r="AN7" s="643"/>
      <c r="AO7" s="644"/>
      <c r="AP7" s="585" t="s">
        <v>212</v>
      </c>
      <c r="AQ7" s="586"/>
      <c r="AR7" s="586"/>
      <c r="AS7" s="586"/>
      <c r="AT7" s="586"/>
      <c r="AU7" s="586"/>
      <c r="AV7" s="586"/>
      <c r="AW7" s="586"/>
      <c r="AX7" s="586"/>
      <c r="AY7" s="586"/>
      <c r="AZ7" s="586"/>
      <c r="BA7" s="586"/>
      <c r="BB7" s="586"/>
      <c r="BC7" s="586"/>
      <c r="BD7" s="586"/>
      <c r="BE7" s="586"/>
      <c r="BF7" s="587"/>
      <c r="BG7" s="588">
        <v>1752360</v>
      </c>
      <c r="BH7" s="589"/>
      <c r="BI7" s="589"/>
      <c r="BJ7" s="589"/>
      <c r="BK7" s="589"/>
      <c r="BL7" s="589"/>
      <c r="BM7" s="589"/>
      <c r="BN7" s="590"/>
      <c r="BO7" s="641">
        <v>37.6</v>
      </c>
      <c r="BP7" s="641"/>
      <c r="BQ7" s="641"/>
      <c r="BR7" s="641"/>
      <c r="BS7" s="642" t="s">
        <v>204</v>
      </c>
      <c r="BT7" s="642"/>
      <c r="BU7" s="642"/>
      <c r="BV7" s="642"/>
      <c r="BW7" s="642"/>
      <c r="BX7" s="642"/>
      <c r="BY7" s="642"/>
      <c r="BZ7" s="642"/>
      <c r="CA7" s="642"/>
      <c r="CB7" s="678"/>
      <c r="CD7" s="625" t="s">
        <v>213</v>
      </c>
      <c r="CE7" s="622"/>
      <c r="CF7" s="622"/>
      <c r="CG7" s="622"/>
      <c r="CH7" s="622"/>
      <c r="CI7" s="622"/>
      <c r="CJ7" s="622"/>
      <c r="CK7" s="622"/>
      <c r="CL7" s="622"/>
      <c r="CM7" s="622"/>
      <c r="CN7" s="622"/>
      <c r="CO7" s="622"/>
      <c r="CP7" s="622"/>
      <c r="CQ7" s="623"/>
      <c r="CR7" s="588">
        <v>2764082</v>
      </c>
      <c r="CS7" s="589"/>
      <c r="CT7" s="589"/>
      <c r="CU7" s="589"/>
      <c r="CV7" s="589"/>
      <c r="CW7" s="589"/>
      <c r="CX7" s="589"/>
      <c r="CY7" s="590"/>
      <c r="CZ7" s="641">
        <v>11.1</v>
      </c>
      <c r="DA7" s="641"/>
      <c r="DB7" s="641"/>
      <c r="DC7" s="641"/>
      <c r="DD7" s="594">
        <v>247439</v>
      </c>
      <c r="DE7" s="589"/>
      <c r="DF7" s="589"/>
      <c r="DG7" s="589"/>
      <c r="DH7" s="589"/>
      <c r="DI7" s="589"/>
      <c r="DJ7" s="589"/>
      <c r="DK7" s="589"/>
      <c r="DL7" s="589"/>
      <c r="DM7" s="589"/>
      <c r="DN7" s="589"/>
      <c r="DO7" s="589"/>
      <c r="DP7" s="590"/>
      <c r="DQ7" s="594">
        <v>1929952</v>
      </c>
      <c r="DR7" s="589"/>
      <c r="DS7" s="589"/>
      <c r="DT7" s="589"/>
      <c r="DU7" s="589"/>
      <c r="DV7" s="589"/>
      <c r="DW7" s="589"/>
      <c r="DX7" s="589"/>
      <c r="DY7" s="589"/>
      <c r="DZ7" s="589"/>
      <c r="EA7" s="589"/>
      <c r="EB7" s="589"/>
      <c r="EC7" s="624"/>
    </row>
    <row r="8" spans="2:143" ht="11.25" customHeight="1" x14ac:dyDescent="0.15">
      <c r="B8" s="585" t="s">
        <v>214</v>
      </c>
      <c r="C8" s="586"/>
      <c r="D8" s="586"/>
      <c r="E8" s="586"/>
      <c r="F8" s="586"/>
      <c r="G8" s="586"/>
      <c r="H8" s="586"/>
      <c r="I8" s="586"/>
      <c r="J8" s="586"/>
      <c r="K8" s="586"/>
      <c r="L8" s="586"/>
      <c r="M8" s="586"/>
      <c r="N8" s="586"/>
      <c r="O8" s="586"/>
      <c r="P8" s="586"/>
      <c r="Q8" s="587"/>
      <c r="R8" s="588">
        <v>33813</v>
      </c>
      <c r="S8" s="589"/>
      <c r="T8" s="589"/>
      <c r="U8" s="589"/>
      <c r="V8" s="589"/>
      <c r="W8" s="589"/>
      <c r="X8" s="589"/>
      <c r="Y8" s="590"/>
      <c r="Z8" s="641">
        <v>0.1</v>
      </c>
      <c r="AA8" s="641"/>
      <c r="AB8" s="641"/>
      <c r="AC8" s="641"/>
      <c r="AD8" s="642">
        <v>33813</v>
      </c>
      <c r="AE8" s="642"/>
      <c r="AF8" s="642"/>
      <c r="AG8" s="642"/>
      <c r="AH8" s="642"/>
      <c r="AI8" s="642"/>
      <c r="AJ8" s="642"/>
      <c r="AK8" s="642"/>
      <c r="AL8" s="611">
        <v>0.2</v>
      </c>
      <c r="AM8" s="643"/>
      <c r="AN8" s="643"/>
      <c r="AO8" s="644"/>
      <c r="AP8" s="585" t="s">
        <v>215</v>
      </c>
      <c r="AQ8" s="586"/>
      <c r="AR8" s="586"/>
      <c r="AS8" s="586"/>
      <c r="AT8" s="586"/>
      <c r="AU8" s="586"/>
      <c r="AV8" s="586"/>
      <c r="AW8" s="586"/>
      <c r="AX8" s="586"/>
      <c r="AY8" s="586"/>
      <c r="AZ8" s="586"/>
      <c r="BA8" s="586"/>
      <c r="BB8" s="586"/>
      <c r="BC8" s="586"/>
      <c r="BD8" s="586"/>
      <c r="BE8" s="586"/>
      <c r="BF8" s="587"/>
      <c r="BG8" s="588">
        <v>68541</v>
      </c>
      <c r="BH8" s="589"/>
      <c r="BI8" s="589"/>
      <c r="BJ8" s="589"/>
      <c r="BK8" s="589"/>
      <c r="BL8" s="589"/>
      <c r="BM8" s="589"/>
      <c r="BN8" s="590"/>
      <c r="BO8" s="641">
        <v>1.5</v>
      </c>
      <c r="BP8" s="641"/>
      <c r="BQ8" s="641"/>
      <c r="BR8" s="641"/>
      <c r="BS8" s="594" t="s">
        <v>109</v>
      </c>
      <c r="BT8" s="589"/>
      <c r="BU8" s="589"/>
      <c r="BV8" s="589"/>
      <c r="BW8" s="589"/>
      <c r="BX8" s="589"/>
      <c r="BY8" s="589"/>
      <c r="BZ8" s="589"/>
      <c r="CA8" s="589"/>
      <c r="CB8" s="624"/>
      <c r="CD8" s="625" t="s">
        <v>216</v>
      </c>
      <c r="CE8" s="622"/>
      <c r="CF8" s="622"/>
      <c r="CG8" s="622"/>
      <c r="CH8" s="622"/>
      <c r="CI8" s="622"/>
      <c r="CJ8" s="622"/>
      <c r="CK8" s="622"/>
      <c r="CL8" s="622"/>
      <c r="CM8" s="622"/>
      <c r="CN8" s="622"/>
      <c r="CO8" s="622"/>
      <c r="CP8" s="622"/>
      <c r="CQ8" s="623"/>
      <c r="CR8" s="588">
        <v>6360155</v>
      </c>
      <c r="CS8" s="589"/>
      <c r="CT8" s="589"/>
      <c r="CU8" s="589"/>
      <c r="CV8" s="589"/>
      <c r="CW8" s="589"/>
      <c r="CX8" s="589"/>
      <c r="CY8" s="590"/>
      <c r="CZ8" s="641">
        <v>25.6</v>
      </c>
      <c r="DA8" s="641"/>
      <c r="DB8" s="641"/>
      <c r="DC8" s="641"/>
      <c r="DD8" s="594">
        <v>338015</v>
      </c>
      <c r="DE8" s="589"/>
      <c r="DF8" s="589"/>
      <c r="DG8" s="589"/>
      <c r="DH8" s="589"/>
      <c r="DI8" s="589"/>
      <c r="DJ8" s="589"/>
      <c r="DK8" s="589"/>
      <c r="DL8" s="589"/>
      <c r="DM8" s="589"/>
      <c r="DN8" s="589"/>
      <c r="DO8" s="589"/>
      <c r="DP8" s="590"/>
      <c r="DQ8" s="594">
        <v>3237654</v>
      </c>
      <c r="DR8" s="589"/>
      <c r="DS8" s="589"/>
      <c r="DT8" s="589"/>
      <c r="DU8" s="589"/>
      <c r="DV8" s="589"/>
      <c r="DW8" s="589"/>
      <c r="DX8" s="589"/>
      <c r="DY8" s="589"/>
      <c r="DZ8" s="589"/>
      <c r="EA8" s="589"/>
      <c r="EB8" s="589"/>
      <c r="EC8" s="624"/>
    </row>
    <row r="9" spans="2:143" ht="11.25" customHeight="1" x14ac:dyDescent="0.15">
      <c r="B9" s="585" t="s">
        <v>217</v>
      </c>
      <c r="C9" s="586"/>
      <c r="D9" s="586"/>
      <c r="E9" s="586"/>
      <c r="F9" s="586"/>
      <c r="G9" s="586"/>
      <c r="H9" s="586"/>
      <c r="I9" s="586"/>
      <c r="J9" s="586"/>
      <c r="K9" s="586"/>
      <c r="L9" s="586"/>
      <c r="M9" s="586"/>
      <c r="N9" s="586"/>
      <c r="O9" s="586"/>
      <c r="P9" s="586"/>
      <c r="Q9" s="587"/>
      <c r="R9" s="588">
        <v>33335</v>
      </c>
      <c r="S9" s="589"/>
      <c r="T9" s="589"/>
      <c r="U9" s="589"/>
      <c r="V9" s="589"/>
      <c r="W9" s="589"/>
      <c r="X9" s="589"/>
      <c r="Y9" s="590"/>
      <c r="Z9" s="641">
        <v>0.1</v>
      </c>
      <c r="AA9" s="641"/>
      <c r="AB9" s="641"/>
      <c r="AC9" s="641"/>
      <c r="AD9" s="642">
        <v>33335</v>
      </c>
      <c r="AE9" s="642"/>
      <c r="AF9" s="642"/>
      <c r="AG9" s="642"/>
      <c r="AH9" s="642"/>
      <c r="AI9" s="642"/>
      <c r="AJ9" s="642"/>
      <c r="AK9" s="642"/>
      <c r="AL9" s="611">
        <v>0.2</v>
      </c>
      <c r="AM9" s="643"/>
      <c r="AN9" s="643"/>
      <c r="AO9" s="644"/>
      <c r="AP9" s="585" t="s">
        <v>218</v>
      </c>
      <c r="AQ9" s="586"/>
      <c r="AR9" s="586"/>
      <c r="AS9" s="586"/>
      <c r="AT9" s="586"/>
      <c r="AU9" s="586"/>
      <c r="AV9" s="586"/>
      <c r="AW9" s="586"/>
      <c r="AX9" s="586"/>
      <c r="AY9" s="586"/>
      <c r="AZ9" s="586"/>
      <c r="BA9" s="586"/>
      <c r="BB9" s="586"/>
      <c r="BC9" s="586"/>
      <c r="BD9" s="586"/>
      <c r="BE9" s="586"/>
      <c r="BF9" s="587"/>
      <c r="BG9" s="588">
        <v>1487137</v>
      </c>
      <c r="BH9" s="589"/>
      <c r="BI9" s="589"/>
      <c r="BJ9" s="589"/>
      <c r="BK9" s="589"/>
      <c r="BL9" s="589"/>
      <c r="BM9" s="589"/>
      <c r="BN9" s="590"/>
      <c r="BO9" s="641">
        <v>31.9</v>
      </c>
      <c r="BP9" s="641"/>
      <c r="BQ9" s="641"/>
      <c r="BR9" s="641"/>
      <c r="BS9" s="594" t="s">
        <v>109</v>
      </c>
      <c r="BT9" s="589"/>
      <c r="BU9" s="589"/>
      <c r="BV9" s="589"/>
      <c r="BW9" s="589"/>
      <c r="BX9" s="589"/>
      <c r="BY9" s="589"/>
      <c r="BZ9" s="589"/>
      <c r="CA9" s="589"/>
      <c r="CB9" s="624"/>
      <c r="CD9" s="625" t="s">
        <v>219</v>
      </c>
      <c r="CE9" s="622"/>
      <c r="CF9" s="622"/>
      <c r="CG9" s="622"/>
      <c r="CH9" s="622"/>
      <c r="CI9" s="622"/>
      <c r="CJ9" s="622"/>
      <c r="CK9" s="622"/>
      <c r="CL9" s="622"/>
      <c r="CM9" s="622"/>
      <c r="CN9" s="622"/>
      <c r="CO9" s="622"/>
      <c r="CP9" s="622"/>
      <c r="CQ9" s="623"/>
      <c r="CR9" s="588">
        <v>2573516</v>
      </c>
      <c r="CS9" s="589"/>
      <c r="CT9" s="589"/>
      <c r="CU9" s="589"/>
      <c r="CV9" s="589"/>
      <c r="CW9" s="589"/>
      <c r="CX9" s="589"/>
      <c r="CY9" s="590"/>
      <c r="CZ9" s="641">
        <v>10.4</v>
      </c>
      <c r="DA9" s="641"/>
      <c r="DB9" s="641"/>
      <c r="DC9" s="641"/>
      <c r="DD9" s="594">
        <v>50927</v>
      </c>
      <c r="DE9" s="589"/>
      <c r="DF9" s="589"/>
      <c r="DG9" s="589"/>
      <c r="DH9" s="589"/>
      <c r="DI9" s="589"/>
      <c r="DJ9" s="589"/>
      <c r="DK9" s="589"/>
      <c r="DL9" s="589"/>
      <c r="DM9" s="589"/>
      <c r="DN9" s="589"/>
      <c r="DO9" s="589"/>
      <c r="DP9" s="590"/>
      <c r="DQ9" s="594">
        <v>2246292</v>
      </c>
      <c r="DR9" s="589"/>
      <c r="DS9" s="589"/>
      <c r="DT9" s="589"/>
      <c r="DU9" s="589"/>
      <c r="DV9" s="589"/>
      <c r="DW9" s="589"/>
      <c r="DX9" s="589"/>
      <c r="DY9" s="589"/>
      <c r="DZ9" s="589"/>
      <c r="EA9" s="589"/>
      <c r="EB9" s="589"/>
      <c r="EC9" s="624"/>
    </row>
    <row r="10" spans="2:143" ht="11.25" customHeight="1" x14ac:dyDescent="0.15">
      <c r="B10" s="585" t="s">
        <v>220</v>
      </c>
      <c r="C10" s="586"/>
      <c r="D10" s="586"/>
      <c r="E10" s="586"/>
      <c r="F10" s="586"/>
      <c r="G10" s="586"/>
      <c r="H10" s="586"/>
      <c r="I10" s="586"/>
      <c r="J10" s="586"/>
      <c r="K10" s="586"/>
      <c r="L10" s="586"/>
      <c r="M10" s="586"/>
      <c r="N10" s="586"/>
      <c r="O10" s="586"/>
      <c r="P10" s="586"/>
      <c r="Q10" s="587"/>
      <c r="R10" s="588">
        <v>740583</v>
      </c>
      <c r="S10" s="589"/>
      <c r="T10" s="589"/>
      <c r="U10" s="589"/>
      <c r="V10" s="589"/>
      <c r="W10" s="589"/>
      <c r="X10" s="589"/>
      <c r="Y10" s="590"/>
      <c r="Z10" s="641">
        <v>2.8</v>
      </c>
      <c r="AA10" s="641"/>
      <c r="AB10" s="641"/>
      <c r="AC10" s="641"/>
      <c r="AD10" s="642">
        <v>740583</v>
      </c>
      <c r="AE10" s="642"/>
      <c r="AF10" s="642"/>
      <c r="AG10" s="642"/>
      <c r="AH10" s="642"/>
      <c r="AI10" s="642"/>
      <c r="AJ10" s="642"/>
      <c r="AK10" s="642"/>
      <c r="AL10" s="611">
        <v>5</v>
      </c>
      <c r="AM10" s="643"/>
      <c r="AN10" s="643"/>
      <c r="AO10" s="644"/>
      <c r="AP10" s="585" t="s">
        <v>221</v>
      </c>
      <c r="AQ10" s="586"/>
      <c r="AR10" s="586"/>
      <c r="AS10" s="586"/>
      <c r="AT10" s="586"/>
      <c r="AU10" s="586"/>
      <c r="AV10" s="586"/>
      <c r="AW10" s="586"/>
      <c r="AX10" s="586"/>
      <c r="AY10" s="586"/>
      <c r="AZ10" s="586"/>
      <c r="BA10" s="586"/>
      <c r="BB10" s="586"/>
      <c r="BC10" s="586"/>
      <c r="BD10" s="586"/>
      <c r="BE10" s="586"/>
      <c r="BF10" s="587"/>
      <c r="BG10" s="588">
        <v>94524</v>
      </c>
      <c r="BH10" s="589"/>
      <c r="BI10" s="589"/>
      <c r="BJ10" s="589"/>
      <c r="BK10" s="589"/>
      <c r="BL10" s="589"/>
      <c r="BM10" s="589"/>
      <c r="BN10" s="590"/>
      <c r="BO10" s="641">
        <v>2</v>
      </c>
      <c r="BP10" s="641"/>
      <c r="BQ10" s="641"/>
      <c r="BR10" s="641"/>
      <c r="BS10" s="594" t="s">
        <v>109</v>
      </c>
      <c r="BT10" s="589"/>
      <c r="BU10" s="589"/>
      <c r="BV10" s="589"/>
      <c r="BW10" s="589"/>
      <c r="BX10" s="589"/>
      <c r="BY10" s="589"/>
      <c r="BZ10" s="589"/>
      <c r="CA10" s="589"/>
      <c r="CB10" s="624"/>
      <c r="CD10" s="625" t="s">
        <v>222</v>
      </c>
      <c r="CE10" s="622"/>
      <c r="CF10" s="622"/>
      <c r="CG10" s="622"/>
      <c r="CH10" s="622"/>
      <c r="CI10" s="622"/>
      <c r="CJ10" s="622"/>
      <c r="CK10" s="622"/>
      <c r="CL10" s="622"/>
      <c r="CM10" s="622"/>
      <c r="CN10" s="622"/>
      <c r="CO10" s="622"/>
      <c r="CP10" s="622"/>
      <c r="CQ10" s="623"/>
      <c r="CR10" s="588">
        <v>400</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400</v>
      </c>
      <c r="DR10" s="589"/>
      <c r="DS10" s="589"/>
      <c r="DT10" s="589"/>
      <c r="DU10" s="589"/>
      <c r="DV10" s="589"/>
      <c r="DW10" s="589"/>
      <c r="DX10" s="589"/>
      <c r="DY10" s="589"/>
      <c r="DZ10" s="589"/>
      <c r="EA10" s="589"/>
      <c r="EB10" s="589"/>
      <c r="EC10" s="624"/>
    </row>
    <row r="11" spans="2:143" ht="11.25" customHeight="1" x14ac:dyDescent="0.15">
      <c r="B11" s="585" t="s">
        <v>223</v>
      </c>
      <c r="C11" s="586"/>
      <c r="D11" s="586"/>
      <c r="E11" s="586"/>
      <c r="F11" s="586"/>
      <c r="G11" s="586"/>
      <c r="H11" s="586"/>
      <c r="I11" s="586"/>
      <c r="J11" s="586"/>
      <c r="K11" s="586"/>
      <c r="L11" s="586"/>
      <c r="M11" s="586"/>
      <c r="N11" s="586"/>
      <c r="O11" s="586"/>
      <c r="P11" s="586"/>
      <c r="Q11" s="587"/>
      <c r="R11" s="588">
        <v>8095</v>
      </c>
      <c r="S11" s="589"/>
      <c r="T11" s="589"/>
      <c r="U11" s="589"/>
      <c r="V11" s="589"/>
      <c r="W11" s="589"/>
      <c r="X11" s="589"/>
      <c r="Y11" s="590"/>
      <c r="Z11" s="641">
        <v>0</v>
      </c>
      <c r="AA11" s="641"/>
      <c r="AB11" s="641"/>
      <c r="AC11" s="641"/>
      <c r="AD11" s="642">
        <v>8095</v>
      </c>
      <c r="AE11" s="642"/>
      <c r="AF11" s="642"/>
      <c r="AG11" s="642"/>
      <c r="AH11" s="642"/>
      <c r="AI11" s="642"/>
      <c r="AJ11" s="642"/>
      <c r="AK11" s="642"/>
      <c r="AL11" s="611">
        <v>0.1</v>
      </c>
      <c r="AM11" s="643"/>
      <c r="AN11" s="643"/>
      <c r="AO11" s="644"/>
      <c r="AP11" s="585" t="s">
        <v>224</v>
      </c>
      <c r="AQ11" s="586"/>
      <c r="AR11" s="586"/>
      <c r="AS11" s="586"/>
      <c r="AT11" s="586"/>
      <c r="AU11" s="586"/>
      <c r="AV11" s="586"/>
      <c r="AW11" s="586"/>
      <c r="AX11" s="586"/>
      <c r="AY11" s="586"/>
      <c r="AZ11" s="586"/>
      <c r="BA11" s="586"/>
      <c r="BB11" s="586"/>
      <c r="BC11" s="586"/>
      <c r="BD11" s="586"/>
      <c r="BE11" s="586"/>
      <c r="BF11" s="587"/>
      <c r="BG11" s="588">
        <v>102158</v>
      </c>
      <c r="BH11" s="589"/>
      <c r="BI11" s="589"/>
      <c r="BJ11" s="589"/>
      <c r="BK11" s="589"/>
      <c r="BL11" s="589"/>
      <c r="BM11" s="589"/>
      <c r="BN11" s="590"/>
      <c r="BO11" s="641">
        <v>2.2000000000000002</v>
      </c>
      <c r="BP11" s="641"/>
      <c r="BQ11" s="641"/>
      <c r="BR11" s="641"/>
      <c r="BS11" s="594" t="s">
        <v>109</v>
      </c>
      <c r="BT11" s="589"/>
      <c r="BU11" s="589"/>
      <c r="BV11" s="589"/>
      <c r="BW11" s="589"/>
      <c r="BX11" s="589"/>
      <c r="BY11" s="589"/>
      <c r="BZ11" s="589"/>
      <c r="CA11" s="589"/>
      <c r="CB11" s="624"/>
      <c r="CD11" s="625" t="s">
        <v>225</v>
      </c>
      <c r="CE11" s="622"/>
      <c r="CF11" s="622"/>
      <c r="CG11" s="622"/>
      <c r="CH11" s="622"/>
      <c r="CI11" s="622"/>
      <c r="CJ11" s="622"/>
      <c r="CK11" s="622"/>
      <c r="CL11" s="622"/>
      <c r="CM11" s="622"/>
      <c r="CN11" s="622"/>
      <c r="CO11" s="622"/>
      <c r="CP11" s="622"/>
      <c r="CQ11" s="623"/>
      <c r="CR11" s="588">
        <v>1456559</v>
      </c>
      <c r="CS11" s="589"/>
      <c r="CT11" s="589"/>
      <c r="CU11" s="589"/>
      <c r="CV11" s="589"/>
      <c r="CW11" s="589"/>
      <c r="CX11" s="589"/>
      <c r="CY11" s="590"/>
      <c r="CZ11" s="641">
        <v>5.9</v>
      </c>
      <c r="DA11" s="641"/>
      <c r="DB11" s="641"/>
      <c r="DC11" s="641"/>
      <c r="DD11" s="594">
        <v>243778</v>
      </c>
      <c r="DE11" s="589"/>
      <c r="DF11" s="589"/>
      <c r="DG11" s="589"/>
      <c r="DH11" s="589"/>
      <c r="DI11" s="589"/>
      <c r="DJ11" s="589"/>
      <c r="DK11" s="589"/>
      <c r="DL11" s="589"/>
      <c r="DM11" s="589"/>
      <c r="DN11" s="589"/>
      <c r="DO11" s="589"/>
      <c r="DP11" s="590"/>
      <c r="DQ11" s="594">
        <v>1009253</v>
      </c>
      <c r="DR11" s="589"/>
      <c r="DS11" s="589"/>
      <c r="DT11" s="589"/>
      <c r="DU11" s="589"/>
      <c r="DV11" s="589"/>
      <c r="DW11" s="589"/>
      <c r="DX11" s="589"/>
      <c r="DY11" s="589"/>
      <c r="DZ11" s="589"/>
      <c r="EA11" s="589"/>
      <c r="EB11" s="589"/>
      <c r="EC11" s="624"/>
    </row>
    <row r="12" spans="2:143" ht="11.25" customHeight="1" x14ac:dyDescent="0.15">
      <c r="B12" s="585" t="s">
        <v>226</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227</v>
      </c>
      <c r="AQ12" s="586"/>
      <c r="AR12" s="586"/>
      <c r="AS12" s="586"/>
      <c r="AT12" s="586"/>
      <c r="AU12" s="586"/>
      <c r="AV12" s="586"/>
      <c r="AW12" s="586"/>
      <c r="AX12" s="586"/>
      <c r="AY12" s="586"/>
      <c r="AZ12" s="586"/>
      <c r="BA12" s="586"/>
      <c r="BB12" s="586"/>
      <c r="BC12" s="586"/>
      <c r="BD12" s="586"/>
      <c r="BE12" s="586"/>
      <c r="BF12" s="587"/>
      <c r="BG12" s="588">
        <v>2355081</v>
      </c>
      <c r="BH12" s="589"/>
      <c r="BI12" s="589"/>
      <c r="BJ12" s="589"/>
      <c r="BK12" s="589"/>
      <c r="BL12" s="589"/>
      <c r="BM12" s="589"/>
      <c r="BN12" s="590"/>
      <c r="BO12" s="641">
        <v>50.5</v>
      </c>
      <c r="BP12" s="641"/>
      <c r="BQ12" s="641"/>
      <c r="BR12" s="641"/>
      <c r="BS12" s="594" t="s">
        <v>109</v>
      </c>
      <c r="BT12" s="589"/>
      <c r="BU12" s="589"/>
      <c r="BV12" s="589"/>
      <c r="BW12" s="589"/>
      <c r="BX12" s="589"/>
      <c r="BY12" s="589"/>
      <c r="BZ12" s="589"/>
      <c r="CA12" s="589"/>
      <c r="CB12" s="624"/>
      <c r="CD12" s="625" t="s">
        <v>228</v>
      </c>
      <c r="CE12" s="622"/>
      <c r="CF12" s="622"/>
      <c r="CG12" s="622"/>
      <c r="CH12" s="622"/>
      <c r="CI12" s="622"/>
      <c r="CJ12" s="622"/>
      <c r="CK12" s="622"/>
      <c r="CL12" s="622"/>
      <c r="CM12" s="622"/>
      <c r="CN12" s="622"/>
      <c r="CO12" s="622"/>
      <c r="CP12" s="622"/>
      <c r="CQ12" s="623"/>
      <c r="CR12" s="588">
        <v>722644</v>
      </c>
      <c r="CS12" s="589"/>
      <c r="CT12" s="589"/>
      <c r="CU12" s="589"/>
      <c r="CV12" s="589"/>
      <c r="CW12" s="589"/>
      <c r="CX12" s="589"/>
      <c r="CY12" s="590"/>
      <c r="CZ12" s="641">
        <v>2.9</v>
      </c>
      <c r="DA12" s="641"/>
      <c r="DB12" s="641"/>
      <c r="DC12" s="641"/>
      <c r="DD12" s="594">
        <v>99132</v>
      </c>
      <c r="DE12" s="589"/>
      <c r="DF12" s="589"/>
      <c r="DG12" s="589"/>
      <c r="DH12" s="589"/>
      <c r="DI12" s="589"/>
      <c r="DJ12" s="589"/>
      <c r="DK12" s="589"/>
      <c r="DL12" s="589"/>
      <c r="DM12" s="589"/>
      <c r="DN12" s="589"/>
      <c r="DO12" s="589"/>
      <c r="DP12" s="590"/>
      <c r="DQ12" s="594">
        <v>221226</v>
      </c>
      <c r="DR12" s="589"/>
      <c r="DS12" s="589"/>
      <c r="DT12" s="589"/>
      <c r="DU12" s="589"/>
      <c r="DV12" s="589"/>
      <c r="DW12" s="589"/>
      <c r="DX12" s="589"/>
      <c r="DY12" s="589"/>
      <c r="DZ12" s="589"/>
      <c r="EA12" s="589"/>
      <c r="EB12" s="589"/>
      <c r="EC12" s="624"/>
    </row>
    <row r="13" spans="2:143" ht="11.25" customHeight="1" x14ac:dyDescent="0.15">
      <c r="B13" s="585" t="s">
        <v>229</v>
      </c>
      <c r="C13" s="586"/>
      <c r="D13" s="586"/>
      <c r="E13" s="586"/>
      <c r="F13" s="586"/>
      <c r="G13" s="586"/>
      <c r="H13" s="586"/>
      <c r="I13" s="586"/>
      <c r="J13" s="586"/>
      <c r="K13" s="586"/>
      <c r="L13" s="586"/>
      <c r="M13" s="586"/>
      <c r="N13" s="586"/>
      <c r="O13" s="586"/>
      <c r="P13" s="586"/>
      <c r="Q13" s="587"/>
      <c r="R13" s="588">
        <v>49949</v>
      </c>
      <c r="S13" s="589"/>
      <c r="T13" s="589"/>
      <c r="U13" s="589"/>
      <c r="V13" s="589"/>
      <c r="W13" s="589"/>
      <c r="X13" s="589"/>
      <c r="Y13" s="590"/>
      <c r="Z13" s="641">
        <v>0.2</v>
      </c>
      <c r="AA13" s="641"/>
      <c r="AB13" s="641"/>
      <c r="AC13" s="641"/>
      <c r="AD13" s="642">
        <v>49949</v>
      </c>
      <c r="AE13" s="642"/>
      <c r="AF13" s="642"/>
      <c r="AG13" s="642"/>
      <c r="AH13" s="642"/>
      <c r="AI13" s="642"/>
      <c r="AJ13" s="642"/>
      <c r="AK13" s="642"/>
      <c r="AL13" s="611">
        <v>0.3</v>
      </c>
      <c r="AM13" s="643"/>
      <c r="AN13" s="643"/>
      <c r="AO13" s="644"/>
      <c r="AP13" s="585" t="s">
        <v>230</v>
      </c>
      <c r="AQ13" s="586"/>
      <c r="AR13" s="586"/>
      <c r="AS13" s="586"/>
      <c r="AT13" s="586"/>
      <c r="AU13" s="586"/>
      <c r="AV13" s="586"/>
      <c r="AW13" s="586"/>
      <c r="AX13" s="586"/>
      <c r="AY13" s="586"/>
      <c r="AZ13" s="586"/>
      <c r="BA13" s="586"/>
      <c r="BB13" s="586"/>
      <c r="BC13" s="586"/>
      <c r="BD13" s="586"/>
      <c r="BE13" s="586"/>
      <c r="BF13" s="587"/>
      <c r="BG13" s="588">
        <v>2322228</v>
      </c>
      <c r="BH13" s="589"/>
      <c r="BI13" s="589"/>
      <c r="BJ13" s="589"/>
      <c r="BK13" s="589"/>
      <c r="BL13" s="589"/>
      <c r="BM13" s="589"/>
      <c r="BN13" s="590"/>
      <c r="BO13" s="641">
        <v>49.8</v>
      </c>
      <c r="BP13" s="641"/>
      <c r="BQ13" s="641"/>
      <c r="BR13" s="641"/>
      <c r="BS13" s="594" t="s">
        <v>109</v>
      </c>
      <c r="BT13" s="589"/>
      <c r="BU13" s="589"/>
      <c r="BV13" s="589"/>
      <c r="BW13" s="589"/>
      <c r="BX13" s="589"/>
      <c r="BY13" s="589"/>
      <c r="BZ13" s="589"/>
      <c r="CA13" s="589"/>
      <c r="CB13" s="624"/>
      <c r="CD13" s="625" t="s">
        <v>231</v>
      </c>
      <c r="CE13" s="622"/>
      <c r="CF13" s="622"/>
      <c r="CG13" s="622"/>
      <c r="CH13" s="622"/>
      <c r="CI13" s="622"/>
      <c r="CJ13" s="622"/>
      <c r="CK13" s="622"/>
      <c r="CL13" s="622"/>
      <c r="CM13" s="622"/>
      <c r="CN13" s="622"/>
      <c r="CO13" s="622"/>
      <c r="CP13" s="622"/>
      <c r="CQ13" s="623"/>
      <c r="CR13" s="588">
        <v>2237272</v>
      </c>
      <c r="CS13" s="589"/>
      <c r="CT13" s="589"/>
      <c r="CU13" s="589"/>
      <c r="CV13" s="589"/>
      <c r="CW13" s="589"/>
      <c r="CX13" s="589"/>
      <c r="CY13" s="590"/>
      <c r="CZ13" s="641">
        <v>9</v>
      </c>
      <c r="DA13" s="641"/>
      <c r="DB13" s="641"/>
      <c r="DC13" s="641"/>
      <c r="DD13" s="594">
        <v>862397</v>
      </c>
      <c r="DE13" s="589"/>
      <c r="DF13" s="589"/>
      <c r="DG13" s="589"/>
      <c r="DH13" s="589"/>
      <c r="DI13" s="589"/>
      <c r="DJ13" s="589"/>
      <c r="DK13" s="589"/>
      <c r="DL13" s="589"/>
      <c r="DM13" s="589"/>
      <c r="DN13" s="589"/>
      <c r="DO13" s="589"/>
      <c r="DP13" s="590"/>
      <c r="DQ13" s="594">
        <v>1455434</v>
      </c>
      <c r="DR13" s="589"/>
      <c r="DS13" s="589"/>
      <c r="DT13" s="589"/>
      <c r="DU13" s="589"/>
      <c r="DV13" s="589"/>
      <c r="DW13" s="589"/>
      <c r="DX13" s="589"/>
      <c r="DY13" s="589"/>
      <c r="DZ13" s="589"/>
      <c r="EA13" s="589"/>
      <c r="EB13" s="589"/>
      <c r="EC13" s="624"/>
    </row>
    <row r="14" spans="2:143" ht="11.25" customHeight="1" x14ac:dyDescent="0.15">
      <c r="B14" s="585" t="s">
        <v>232</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233</v>
      </c>
      <c r="AQ14" s="586"/>
      <c r="AR14" s="586"/>
      <c r="AS14" s="586"/>
      <c r="AT14" s="586"/>
      <c r="AU14" s="586"/>
      <c r="AV14" s="586"/>
      <c r="AW14" s="586"/>
      <c r="AX14" s="586"/>
      <c r="AY14" s="586"/>
      <c r="AZ14" s="586"/>
      <c r="BA14" s="586"/>
      <c r="BB14" s="586"/>
      <c r="BC14" s="586"/>
      <c r="BD14" s="586"/>
      <c r="BE14" s="586"/>
      <c r="BF14" s="587"/>
      <c r="BG14" s="588">
        <v>106556</v>
      </c>
      <c r="BH14" s="589"/>
      <c r="BI14" s="589"/>
      <c r="BJ14" s="589"/>
      <c r="BK14" s="589"/>
      <c r="BL14" s="589"/>
      <c r="BM14" s="589"/>
      <c r="BN14" s="590"/>
      <c r="BO14" s="641">
        <v>2.2999999999999998</v>
      </c>
      <c r="BP14" s="641"/>
      <c r="BQ14" s="641"/>
      <c r="BR14" s="641"/>
      <c r="BS14" s="594" t="s">
        <v>109</v>
      </c>
      <c r="BT14" s="589"/>
      <c r="BU14" s="589"/>
      <c r="BV14" s="589"/>
      <c r="BW14" s="589"/>
      <c r="BX14" s="589"/>
      <c r="BY14" s="589"/>
      <c r="BZ14" s="589"/>
      <c r="CA14" s="589"/>
      <c r="CB14" s="624"/>
      <c r="CD14" s="625" t="s">
        <v>234</v>
      </c>
      <c r="CE14" s="622"/>
      <c r="CF14" s="622"/>
      <c r="CG14" s="622"/>
      <c r="CH14" s="622"/>
      <c r="CI14" s="622"/>
      <c r="CJ14" s="622"/>
      <c r="CK14" s="622"/>
      <c r="CL14" s="622"/>
      <c r="CM14" s="622"/>
      <c r="CN14" s="622"/>
      <c r="CO14" s="622"/>
      <c r="CP14" s="622"/>
      <c r="CQ14" s="623"/>
      <c r="CR14" s="588">
        <v>1385225</v>
      </c>
      <c r="CS14" s="589"/>
      <c r="CT14" s="589"/>
      <c r="CU14" s="589"/>
      <c r="CV14" s="589"/>
      <c r="CW14" s="589"/>
      <c r="CX14" s="589"/>
      <c r="CY14" s="590"/>
      <c r="CZ14" s="641">
        <v>5.6</v>
      </c>
      <c r="DA14" s="641"/>
      <c r="DB14" s="641"/>
      <c r="DC14" s="641"/>
      <c r="DD14" s="594">
        <v>26395</v>
      </c>
      <c r="DE14" s="589"/>
      <c r="DF14" s="589"/>
      <c r="DG14" s="589"/>
      <c r="DH14" s="589"/>
      <c r="DI14" s="589"/>
      <c r="DJ14" s="589"/>
      <c r="DK14" s="589"/>
      <c r="DL14" s="589"/>
      <c r="DM14" s="589"/>
      <c r="DN14" s="589"/>
      <c r="DO14" s="589"/>
      <c r="DP14" s="590"/>
      <c r="DQ14" s="594">
        <v>824853</v>
      </c>
      <c r="DR14" s="589"/>
      <c r="DS14" s="589"/>
      <c r="DT14" s="589"/>
      <c r="DU14" s="589"/>
      <c r="DV14" s="589"/>
      <c r="DW14" s="589"/>
      <c r="DX14" s="589"/>
      <c r="DY14" s="589"/>
      <c r="DZ14" s="589"/>
      <c r="EA14" s="589"/>
      <c r="EB14" s="589"/>
      <c r="EC14" s="624"/>
    </row>
    <row r="15" spans="2:143" ht="11.25" customHeight="1" x14ac:dyDescent="0.15">
      <c r="B15" s="585" t="s">
        <v>235</v>
      </c>
      <c r="C15" s="586"/>
      <c r="D15" s="586"/>
      <c r="E15" s="586"/>
      <c r="F15" s="586"/>
      <c r="G15" s="586"/>
      <c r="H15" s="586"/>
      <c r="I15" s="586"/>
      <c r="J15" s="586"/>
      <c r="K15" s="586"/>
      <c r="L15" s="586"/>
      <c r="M15" s="586"/>
      <c r="N15" s="586"/>
      <c r="O15" s="586"/>
      <c r="P15" s="586"/>
      <c r="Q15" s="587"/>
      <c r="R15" s="588">
        <v>15874</v>
      </c>
      <c r="S15" s="589"/>
      <c r="T15" s="589"/>
      <c r="U15" s="589"/>
      <c r="V15" s="589"/>
      <c r="W15" s="589"/>
      <c r="X15" s="589"/>
      <c r="Y15" s="590"/>
      <c r="Z15" s="641">
        <v>0.1</v>
      </c>
      <c r="AA15" s="641"/>
      <c r="AB15" s="641"/>
      <c r="AC15" s="641"/>
      <c r="AD15" s="642">
        <v>15874</v>
      </c>
      <c r="AE15" s="642"/>
      <c r="AF15" s="642"/>
      <c r="AG15" s="642"/>
      <c r="AH15" s="642"/>
      <c r="AI15" s="642"/>
      <c r="AJ15" s="642"/>
      <c r="AK15" s="642"/>
      <c r="AL15" s="611">
        <v>0.1</v>
      </c>
      <c r="AM15" s="643"/>
      <c r="AN15" s="643"/>
      <c r="AO15" s="644"/>
      <c r="AP15" s="585" t="s">
        <v>236</v>
      </c>
      <c r="AQ15" s="586"/>
      <c r="AR15" s="586"/>
      <c r="AS15" s="586"/>
      <c r="AT15" s="586"/>
      <c r="AU15" s="586"/>
      <c r="AV15" s="586"/>
      <c r="AW15" s="586"/>
      <c r="AX15" s="586"/>
      <c r="AY15" s="586"/>
      <c r="AZ15" s="586"/>
      <c r="BA15" s="586"/>
      <c r="BB15" s="586"/>
      <c r="BC15" s="586"/>
      <c r="BD15" s="586"/>
      <c r="BE15" s="586"/>
      <c r="BF15" s="587"/>
      <c r="BG15" s="588">
        <v>329473</v>
      </c>
      <c r="BH15" s="589"/>
      <c r="BI15" s="589"/>
      <c r="BJ15" s="589"/>
      <c r="BK15" s="589"/>
      <c r="BL15" s="589"/>
      <c r="BM15" s="589"/>
      <c r="BN15" s="590"/>
      <c r="BO15" s="641">
        <v>7.1</v>
      </c>
      <c r="BP15" s="641"/>
      <c r="BQ15" s="641"/>
      <c r="BR15" s="641"/>
      <c r="BS15" s="594" t="s">
        <v>109</v>
      </c>
      <c r="BT15" s="589"/>
      <c r="BU15" s="589"/>
      <c r="BV15" s="589"/>
      <c r="BW15" s="589"/>
      <c r="BX15" s="589"/>
      <c r="BY15" s="589"/>
      <c r="BZ15" s="589"/>
      <c r="CA15" s="589"/>
      <c r="CB15" s="624"/>
      <c r="CD15" s="625" t="s">
        <v>237</v>
      </c>
      <c r="CE15" s="622"/>
      <c r="CF15" s="622"/>
      <c r="CG15" s="622"/>
      <c r="CH15" s="622"/>
      <c r="CI15" s="622"/>
      <c r="CJ15" s="622"/>
      <c r="CK15" s="622"/>
      <c r="CL15" s="622"/>
      <c r="CM15" s="622"/>
      <c r="CN15" s="622"/>
      <c r="CO15" s="622"/>
      <c r="CP15" s="622"/>
      <c r="CQ15" s="623"/>
      <c r="CR15" s="588">
        <v>3017616</v>
      </c>
      <c r="CS15" s="589"/>
      <c r="CT15" s="589"/>
      <c r="CU15" s="589"/>
      <c r="CV15" s="589"/>
      <c r="CW15" s="589"/>
      <c r="CX15" s="589"/>
      <c r="CY15" s="590"/>
      <c r="CZ15" s="641">
        <v>12.1</v>
      </c>
      <c r="DA15" s="641"/>
      <c r="DB15" s="641"/>
      <c r="DC15" s="641"/>
      <c r="DD15" s="594">
        <v>1201793</v>
      </c>
      <c r="DE15" s="589"/>
      <c r="DF15" s="589"/>
      <c r="DG15" s="589"/>
      <c r="DH15" s="589"/>
      <c r="DI15" s="589"/>
      <c r="DJ15" s="589"/>
      <c r="DK15" s="589"/>
      <c r="DL15" s="589"/>
      <c r="DM15" s="589"/>
      <c r="DN15" s="589"/>
      <c r="DO15" s="589"/>
      <c r="DP15" s="590"/>
      <c r="DQ15" s="594">
        <v>1769279</v>
      </c>
      <c r="DR15" s="589"/>
      <c r="DS15" s="589"/>
      <c r="DT15" s="589"/>
      <c r="DU15" s="589"/>
      <c r="DV15" s="589"/>
      <c r="DW15" s="589"/>
      <c r="DX15" s="589"/>
      <c r="DY15" s="589"/>
      <c r="DZ15" s="589"/>
      <c r="EA15" s="589"/>
      <c r="EB15" s="589"/>
      <c r="EC15" s="624"/>
    </row>
    <row r="16" spans="2:143" ht="11.25" customHeight="1" x14ac:dyDescent="0.15">
      <c r="B16" s="585" t="s">
        <v>238</v>
      </c>
      <c r="C16" s="586"/>
      <c r="D16" s="586"/>
      <c r="E16" s="586"/>
      <c r="F16" s="586"/>
      <c r="G16" s="586"/>
      <c r="H16" s="586"/>
      <c r="I16" s="586"/>
      <c r="J16" s="586"/>
      <c r="K16" s="586"/>
      <c r="L16" s="586"/>
      <c r="M16" s="586"/>
      <c r="N16" s="586"/>
      <c r="O16" s="586"/>
      <c r="P16" s="586"/>
      <c r="Q16" s="587"/>
      <c r="R16" s="588">
        <v>10133160</v>
      </c>
      <c r="S16" s="589"/>
      <c r="T16" s="589"/>
      <c r="U16" s="589"/>
      <c r="V16" s="589"/>
      <c r="W16" s="589"/>
      <c r="X16" s="589"/>
      <c r="Y16" s="590"/>
      <c r="Z16" s="641">
        <v>38.799999999999997</v>
      </c>
      <c r="AA16" s="641"/>
      <c r="AB16" s="641"/>
      <c r="AC16" s="641"/>
      <c r="AD16" s="642">
        <v>9166407</v>
      </c>
      <c r="AE16" s="642"/>
      <c r="AF16" s="642"/>
      <c r="AG16" s="642"/>
      <c r="AH16" s="642"/>
      <c r="AI16" s="642"/>
      <c r="AJ16" s="642"/>
      <c r="AK16" s="642"/>
      <c r="AL16" s="611">
        <v>61.5</v>
      </c>
      <c r="AM16" s="643"/>
      <c r="AN16" s="643"/>
      <c r="AO16" s="644"/>
      <c r="AP16" s="585" t="s">
        <v>239</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240</v>
      </c>
      <c r="CE16" s="622"/>
      <c r="CF16" s="622"/>
      <c r="CG16" s="622"/>
      <c r="CH16" s="622"/>
      <c r="CI16" s="622"/>
      <c r="CJ16" s="622"/>
      <c r="CK16" s="622"/>
      <c r="CL16" s="622"/>
      <c r="CM16" s="622"/>
      <c r="CN16" s="622"/>
      <c r="CO16" s="622"/>
      <c r="CP16" s="622"/>
      <c r="CQ16" s="623"/>
      <c r="CR16" s="588">
        <v>11714</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v>1520</v>
      </c>
      <c r="DR16" s="589"/>
      <c r="DS16" s="589"/>
      <c r="DT16" s="589"/>
      <c r="DU16" s="589"/>
      <c r="DV16" s="589"/>
      <c r="DW16" s="589"/>
      <c r="DX16" s="589"/>
      <c r="DY16" s="589"/>
      <c r="DZ16" s="589"/>
      <c r="EA16" s="589"/>
      <c r="EB16" s="589"/>
      <c r="EC16" s="624"/>
    </row>
    <row r="17" spans="2:133" ht="11.25" customHeight="1" x14ac:dyDescent="0.15">
      <c r="B17" s="585" t="s">
        <v>241</v>
      </c>
      <c r="C17" s="586"/>
      <c r="D17" s="586"/>
      <c r="E17" s="586"/>
      <c r="F17" s="586"/>
      <c r="G17" s="586"/>
      <c r="H17" s="586"/>
      <c r="I17" s="586"/>
      <c r="J17" s="586"/>
      <c r="K17" s="586"/>
      <c r="L17" s="586"/>
      <c r="M17" s="586"/>
      <c r="N17" s="586"/>
      <c r="O17" s="586"/>
      <c r="P17" s="586"/>
      <c r="Q17" s="587"/>
      <c r="R17" s="588">
        <v>9166407</v>
      </c>
      <c r="S17" s="589"/>
      <c r="T17" s="589"/>
      <c r="U17" s="589"/>
      <c r="V17" s="589"/>
      <c r="W17" s="589"/>
      <c r="X17" s="589"/>
      <c r="Y17" s="590"/>
      <c r="Z17" s="641">
        <v>35.1</v>
      </c>
      <c r="AA17" s="641"/>
      <c r="AB17" s="641"/>
      <c r="AC17" s="641"/>
      <c r="AD17" s="642">
        <v>9166407</v>
      </c>
      <c r="AE17" s="642"/>
      <c r="AF17" s="642"/>
      <c r="AG17" s="642"/>
      <c r="AH17" s="642"/>
      <c r="AI17" s="642"/>
      <c r="AJ17" s="642"/>
      <c r="AK17" s="642"/>
      <c r="AL17" s="611">
        <v>61.5</v>
      </c>
      <c r="AM17" s="643"/>
      <c r="AN17" s="643"/>
      <c r="AO17" s="644"/>
      <c r="AP17" s="585" t="s">
        <v>242</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243</v>
      </c>
      <c r="CE17" s="622"/>
      <c r="CF17" s="622"/>
      <c r="CG17" s="622"/>
      <c r="CH17" s="622"/>
      <c r="CI17" s="622"/>
      <c r="CJ17" s="622"/>
      <c r="CK17" s="622"/>
      <c r="CL17" s="622"/>
      <c r="CM17" s="622"/>
      <c r="CN17" s="622"/>
      <c r="CO17" s="622"/>
      <c r="CP17" s="622"/>
      <c r="CQ17" s="623"/>
      <c r="CR17" s="588">
        <v>4132844</v>
      </c>
      <c r="CS17" s="589"/>
      <c r="CT17" s="589"/>
      <c r="CU17" s="589"/>
      <c r="CV17" s="589"/>
      <c r="CW17" s="589"/>
      <c r="CX17" s="589"/>
      <c r="CY17" s="590"/>
      <c r="CZ17" s="641">
        <v>16.600000000000001</v>
      </c>
      <c r="DA17" s="641"/>
      <c r="DB17" s="641"/>
      <c r="DC17" s="641"/>
      <c r="DD17" s="594" t="s">
        <v>109</v>
      </c>
      <c r="DE17" s="589"/>
      <c r="DF17" s="589"/>
      <c r="DG17" s="589"/>
      <c r="DH17" s="589"/>
      <c r="DI17" s="589"/>
      <c r="DJ17" s="589"/>
      <c r="DK17" s="589"/>
      <c r="DL17" s="589"/>
      <c r="DM17" s="589"/>
      <c r="DN17" s="589"/>
      <c r="DO17" s="589"/>
      <c r="DP17" s="590"/>
      <c r="DQ17" s="594">
        <v>4059751</v>
      </c>
      <c r="DR17" s="589"/>
      <c r="DS17" s="589"/>
      <c r="DT17" s="589"/>
      <c r="DU17" s="589"/>
      <c r="DV17" s="589"/>
      <c r="DW17" s="589"/>
      <c r="DX17" s="589"/>
      <c r="DY17" s="589"/>
      <c r="DZ17" s="589"/>
      <c r="EA17" s="589"/>
      <c r="EB17" s="589"/>
      <c r="EC17" s="624"/>
    </row>
    <row r="18" spans="2:133" ht="11.25" customHeight="1" x14ac:dyDescent="0.15">
      <c r="B18" s="585" t="s">
        <v>244</v>
      </c>
      <c r="C18" s="586"/>
      <c r="D18" s="586"/>
      <c r="E18" s="586"/>
      <c r="F18" s="586"/>
      <c r="G18" s="586"/>
      <c r="H18" s="586"/>
      <c r="I18" s="586"/>
      <c r="J18" s="586"/>
      <c r="K18" s="586"/>
      <c r="L18" s="586"/>
      <c r="M18" s="586"/>
      <c r="N18" s="586"/>
      <c r="O18" s="586"/>
      <c r="P18" s="586"/>
      <c r="Q18" s="587"/>
      <c r="R18" s="588">
        <v>966752</v>
      </c>
      <c r="S18" s="589"/>
      <c r="T18" s="589"/>
      <c r="U18" s="589"/>
      <c r="V18" s="589"/>
      <c r="W18" s="589"/>
      <c r="X18" s="589"/>
      <c r="Y18" s="590"/>
      <c r="Z18" s="641">
        <v>3.7</v>
      </c>
      <c r="AA18" s="641"/>
      <c r="AB18" s="641"/>
      <c r="AC18" s="641"/>
      <c r="AD18" s="642" t="s">
        <v>109</v>
      </c>
      <c r="AE18" s="642"/>
      <c r="AF18" s="642"/>
      <c r="AG18" s="642"/>
      <c r="AH18" s="642"/>
      <c r="AI18" s="642"/>
      <c r="AJ18" s="642"/>
      <c r="AK18" s="642"/>
      <c r="AL18" s="611" t="s">
        <v>109</v>
      </c>
      <c r="AM18" s="643"/>
      <c r="AN18" s="643"/>
      <c r="AO18" s="644"/>
      <c r="AP18" s="585" t="s">
        <v>245</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246</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247</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248</v>
      </c>
      <c r="AQ19" s="586"/>
      <c r="AR19" s="586"/>
      <c r="AS19" s="586"/>
      <c r="AT19" s="586"/>
      <c r="AU19" s="586"/>
      <c r="AV19" s="586"/>
      <c r="AW19" s="586"/>
      <c r="AX19" s="586"/>
      <c r="AY19" s="586"/>
      <c r="AZ19" s="586"/>
      <c r="BA19" s="586"/>
      <c r="BB19" s="586"/>
      <c r="BC19" s="586"/>
      <c r="BD19" s="586"/>
      <c r="BE19" s="586"/>
      <c r="BF19" s="587"/>
      <c r="BG19" s="588">
        <v>115553</v>
      </c>
      <c r="BH19" s="589"/>
      <c r="BI19" s="589"/>
      <c r="BJ19" s="589"/>
      <c r="BK19" s="589"/>
      <c r="BL19" s="589"/>
      <c r="BM19" s="589"/>
      <c r="BN19" s="590"/>
      <c r="BO19" s="641">
        <v>2.5</v>
      </c>
      <c r="BP19" s="641"/>
      <c r="BQ19" s="641"/>
      <c r="BR19" s="641"/>
      <c r="BS19" s="594" t="s">
        <v>109</v>
      </c>
      <c r="BT19" s="589"/>
      <c r="BU19" s="589"/>
      <c r="BV19" s="589"/>
      <c r="BW19" s="589"/>
      <c r="BX19" s="589"/>
      <c r="BY19" s="589"/>
      <c r="BZ19" s="589"/>
      <c r="CA19" s="589"/>
      <c r="CB19" s="624"/>
      <c r="CD19" s="625" t="s">
        <v>249</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250</v>
      </c>
      <c r="C20" s="586"/>
      <c r="D20" s="586"/>
      <c r="E20" s="586"/>
      <c r="F20" s="586"/>
      <c r="G20" s="586"/>
      <c r="H20" s="586"/>
      <c r="I20" s="586"/>
      <c r="J20" s="586"/>
      <c r="K20" s="586"/>
      <c r="L20" s="586"/>
      <c r="M20" s="586"/>
      <c r="N20" s="586"/>
      <c r="O20" s="586"/>
      <c r="P20" s="586"/>
      <c r="Q20" s="587"/>
      <c r="R20" s="588">
        <v>15865040</v>
      </c>
      <c r="S20" s="589"/>
      <c r="T20" s="589"/>
      <c r="U20" s="589"/>
      <c r="V20" s="589"/>
      <c r="W20" s="589"/>
      <c r="X20" s="589"/>
      <c r="Y20" s="590"/>
      <c r="Z20" s="641">
        <v>60.8</v>
      </c>
      <c r="AA20" s="641"/>
      <c r="AB20" s="641"/>
      <c r="AC20" s="641"/>
      <c r="AD20" s="642">
        <v>14784275</v>
      </c>
      <c r="AE20" s="642"/>
      <c r="AF20" s="642"/>
      <c r="AG20" s="642"/>
      <c r="AH20" s="642"/>
      <c r="AI20" s="642"/>
      <c r="AJ20" s="642"/>
      <c r="AK20" s="642"/>
      <c r="AL20" s="611">
        <v>99.2</v>
      </c>
      <c r="AM20" s="643"/>
      <c r="AN20" s="643"/>
      <c r="AO20" s="644"/>
      <c r="AP20" s="585" t="s">
        <v>251</v>
      </c>
      <c r="AQ20" s="586"/>
      <c r="AR20" s="586"/>
      <c r="AS20" s="586"/>
      <c r="AT20" s="586"/>
      <c r="AU20" s="586"/>
      <c r="AV20" s="586"/>
      <c r="AW20" s="586"/>
      <c r="AX20" s="586"/>
      <c r="AY20" s="586"/>
      <c r="AZ20" s="586"/>
      <c r="BA20" s="586"/>
      <c r="BB20" s="586"/>
      <c r="BC20" s="586"/>
      <c r="BD20" s="586"/>
      <c r="BE20" s="586"/>
      <c r="BF20" s="587"/>
      <c r="BG20" s="588">
        <v>115553</v>
      </c>
      <c r="BH20" s="589"/>
      <c r="BI20" s="589"/>
      <c r="BJ20" s="589"/>
      <c r="BK20" s="589"/>
      <c r="BL20" s="589"/>
      <c r="BM20" s="589"/>
      <c r="BN20" s="590"/>
      <c r="BO20" s="641">
        <v>2.5</v>
      </c>
      <c r="BP20" s="641"/>
      <c r="BQ20" s="641"/>
      <c r="BR20" s="641"/>
      <c r="BS20" s="594" t="s">
        <v>109</v>
      </c>
      <c r="BT20" s="589"/>
      <c r="BU20" s="589"/>
      <c r="BV20" s="589"/>
      <c r="BW20" s="589"/>
      <c r="BX20" s="589"/>
      <c r="BY20" s="589"/>
      <c r="BZ20" s="589"/>
      <c r="CA20" s="589"/>
      <c r="CB20" s="624"/>
      <c r="CD20" s="625" t="s">
        <v>252</v>
      </c>
      <c r="CE20" s="622"/>
      <c r="CF20" s="622"/>
      <c r="CG20" s="622"/>
      <c r="CH20" s="622"/>
      <c r="CI20" s="622"/>
      <c r="CJ20" s="622"/>
      <c r="CK20" s="622"/>
      <c r="CL20" s="622"/>
      <c r="CM20" s="622"/>
      <c r="CN20" s="622"/>
      <c r="CO20" s="622"/>
      <c r="CP20" s="622"/>
      <c r="CQ20" s="623"/>
      <c r="CR20" s="588">
        <v>24853974</v>
      </c>
      <c r="CS20" s="589"/>
      <c r="CT20" s="589"/>
      <c r="CU20" s="589"/>
      <c r="CV20" s="589"/>
      <c r="CW20" s="589"/>
      <c r="CX20" s="589"/>
      <c r="CY20" s="590"/>
      <c r="CZ20" s="641">
        <v>100</v>
      </c>
      <c r="DA20" s="641"/>
      <c r="DB20" s="641"/>
      <c r="DC20" s="641"/>
      <c r="DD20" s="594">
        <v>3069876</v>
      </c>
      <c r="DE20" s="589"/>
      <c r="DF20" s="589"/>
      <c r="DG20" s="589"/>
      <c r="DH20" s="589"/>
      <c r="DI20" s="589"/>
      <c r="DJ20" s="589"/>
      <c r="DK20" s="589"/>
      <c r="DL20" s="589"/>
      <c r="DM20" s="589"/>
      <c r="DN20" s="589"/>
      <c r="DO20" s="589"/>
      <c r="DP20" s="590"/>
      <c r="DQ20" s="594">
        <v>16947561</v>
      </c>
      <c r="DR20" s="589"/>
      <c r="DS20" s="589"/>
      <c r="DT20" s="589"/>
      <c r="DU20" s="589"/>
      <c r="DV20" s="589"/>
      <c r="DW20" s="589"/>
      <c r="DX20" s="589"/>
      <c r="DY20" s="589"/>
      <c r="DZ20" s="589"/>
      <c r="EA20" s="589"/>
      <c r="EB20" s="589"/>
      <c r="EC20" s="624"/>
    </row>
    <row r="21" spans="2:133" ht="11.25" customHeight="1" x14ac:dyDescent="0.15">
      <c r="B21" s="585" t="s">
        <v>253</v>
      </c>
      <c r="C21" s="586"/>
      <c r="D21" s="586"/>
      <c r="E21" s="586"/>
      <c r="F21" s="586"/>
      <c r="G21" s="586"/>
      <c r="H21" s="586"/>
      <c r="I21" s="586"/>
      <c r="J21" s="586"/>
      <c r="K21" s="586"/>
      <c r="L21" s="586"/>
      <c r="M21" s="586"/>
      <c r="N21" s="586"/>
      <c r="O21" s="586"/>
      <c r="P21" s="586"/>
      <c r="Q21" s="587"/>
      <c r="R21" s="588">
        <v>6883</v>
      </c>
      <c r="S21" s="589"/>
      <c r="T21" s="589"/>
      <c r="U21" s="589"/>
      <c r="V21" s="589"/>
      <c r="W21" s="589"/>
      <c r="X21" s="589"/>
      <c r="Y21" s="590"/>
      <c r="Z21" s="641">
        <v>0</v>
      </c>
      <c r="AA21" s="641"/>
      <c r="AB21" s="641"/>
      <c r="AC21" s="641"/>
      <c r="AD21" s="642">
        <v>6883</v>
      </c>
      <c r="AE21" s="642"/>
      <c r="AF21" s="642"/>
      <c r="AG21" s="642"/>
      <c r="AH21" s="642"/>
      <c r="AI21" s="642"/>
      <c r="AJ21" s="642"/>
      <c r="AK21" s="642"/>
      <c r="AL21" s="611">
        <v>0</v>
      </c>
      <c r="AM21" s="643"/>
      <c r="AN21" s="643"/>
      <c r="AO21" s="644"/>
      <c r="AP21" s="682" t="s">
        <v>254</v>
      </c>
      <c r="AQ21" s="689"/>
      <c r="AR21" s="689"/>
      <c r="AS21" s="689"/>
      <c r="AT21" s="689"/>
      <c r="AU21" s="689"/>
      <c r="AV21" s="689"/>
      <c r="AW21" s="689"/>
      <c r="AX21" s="689"/>
      <c r="AY21" s="689"/>
      <c r="AZ21" s="689"/>
      <c r="BA21" s="689"/>
      <c r="BB21" s="689"/>
      <c r="BC21" s="689"/>
      <c r="BD21" s="689"/>
      <c r="BE21" s="689"/>
      <c r="BF21" s="684"/>
      <c r="BG21" s="588">
        <v>1541</v>
      </c>
      <c r="BH21" s="589"/>
      <c r="BI21" s="589"/>
      <c r="BJ21" s="589"/>
      <c r="BK21" s="589"/>
      <c r="BL21" s="589"/>
      <c r="BM21" s="589"/>
      <c r="BN21" s="590"/>
      <c r="BO21" s="641">
        <v>0</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255</v>
      </c>
      <c r="C22" s="586"/>
      <c r="D22" s="586"/>
      <c r="E22" s="586"/>
      <c r="F22" s="586"/>
      <c r="G22" s="586"/>
      <c r="H22" s="586"/>
      <c r="I22" s="586"/>
      <c r="J22" s="586"/>
      <c r="K22" s="586"/>
      <c r="L22" s="586"/>
      <c r="M22" s="586"/>
      <c r="N22" s="586"/>
      <c r="O22" s="586"/>
      <c r="P22" s="586"/>
      <c r="Q22" s="587"/>
      <c r="R22" s="588">
        <v>226464</v>
      </c>
      <c r="S22" s="589"/>
      <c r="T22" s="589"/>
      <c r="U22" s="589"/>
      <c r="V22" s="589"/>
      <c r="W22" s="589"/>
      <c r="X22" s="589"/>
      <c r="Y22" s="590"/>
      <c r="Z22" s="641">
        <v>0.9</v>
      </c>
      <c r="AA22" s="641"/>
      <c r="AB22" s="641"/>
      <c r="AC22" s="641"/>
      <c r="AD22" s="642">
        <v>4033</v>
      </c>
      <c r="AE22" s="642"/>
      <c r="AF22" s="642"/>
      <c r="AG22" s="642"/>
      <c r="AH22" s="642"/>
      <c r="AI22" s="642"/>
      <c r="AJ22" s="642"/>
      <c r="AK22" s="642"/>
      <c r="AL22" s="611">
        <v>0</v>
      </c>
      <c r="AM22" s="643"/>
      <c r="AN22" s="643"/>
      <c r="AO22" s="644"/>
      <c r="AP22" s="682" t="s">
        <v>256</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257</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258</v>
      </c>
      <c r="C23" s="586"/>
      <c r="D23" s="586"/>
      <c r="E23" s="586"/>
      <c r="F23" s="586"/>
      <c r="G23" s="586"/>
      <c r="H23" s="586"/>
      <c r="I23" s="586"/>
      <c r="J23" s="586"/>
      <c r="K23" s="586"/>
      <c r="L23" s="586"/>
      <c r="M23" s="586"/>
      <c r="N23" s="586"/>
      <c r="O23" s="586"/>
      <c r="P23" s="586"/>
      <c r="Q23" s="587"/>
      <c r="R23" s="588">
        <v>311265</v>
      </c>
      <c r="S23" s="589"/>
      <c r="T23" s="589"/>
      <c r="U23" s="589"/>
      <c r="V23" s="589"/>
      <c r="W23" s="589"/>
      <c r="X23" s="589"/>
      <c r="Y23" s="590"/>
      <c r="Z23" s="641">
        <v>1.2</v>
      </c>
      <c r="AA23" s="641"/>
      <c r="AB23" s="641"/>
      <c r="AC23" s="641"/>
      <c r="AD23" s="642">
        <v>23144</v>
      </c>
      <c r="AE23" s="642"/>
      <c r="AF23" s="642"/>
      <c r="AG23" s="642"/>
      <c r="AH23" s="642"/>
      <c r="AI23" s="642"/>
      <c r="AJ23" s="642"/>
      <c r="AK23" s="642"/>
      <c r="AL23" s="611">
        <v>0.2</v>
      </c>
      <c r="AM23" s="643"/>
      <c r="AN23" s="643"/>
      <c r="AO23" s="644"/>
      <c r="AP23" s="682" t="s">
        <v>259</v>
      </c>
      <c r="AQ23" s="689"/>
      <c r="AR23" s="689"/>
      <c r="AS23" s="689"/>
      <c r="AT23" s="689"/>
      <c r="AU23" s="689"/>
      <c r="AV23" s="689"/>
      <c r="AW23" s="689"/>
      <c r="AX23" s="689"/>
      <c r="AY23" s="689"/>
      <c r="AZ23" s="689"/>
      <c r="BA23" s="689"/>
      <c r="BB23" s="689"/>
      <c r="BC23" s="689"/>
      <c r="BD23" s="689"/>
      <c r="BE23" s="689"/>
      <c r="BF23" s="684"/>
      <c r="BG23" s="588">
        <v>114012</v>
      </c>
      <c r="BH23" s="589"/>
      <c r="BI23" s="589"/>
      <c r="BJ23" s="589"/>
      <c r="BK23" s="589"/>
      <c r="BL23" s="589"/>
      <c r="BM23" s="589"/>
      <c r="BN23" s="590"/>
      <c r="BO23" s="641">
        <v>2.4</v>
      </c>
      <c r="BP23" s="641"/>
      <c r="BQ23" s="641"/>
      <c r="BR23" s="641"/>
      <c r="BS23" s="594" t="s">
        <v>109</v>
      </c>
      <c r="BT23" s="589"/>
      <c r="BU23" s="589"/>
      <c r="BV23" s="589"/>
      <c r="BW23" s="589"/>
      <c r="BX23" s="589"/>
      <c r="BY23" s="589"/>
      <c r="BZ23" s="589"/>
      <c r="CA23" s="589"/>
      <c r="CB23" s="624"/>
      <c r="CD23" s="693" t="s">
        <v>198</v>
      </c>
      <c r="CE23" s="694"/>
      <c r="CF23" s="694"/>
      <c r="CG23" s="694"/>
      <c r="CH23" s="694"/>
      <c r="CI23" s="694"/>
      <c r="CJ23" s="694"/>
      <c r="CK23" s="694"/>
      <c r="CL23" s="694"/>
      <c r="CM23" s="694"/>
      <c r="CN23" s="694"/>
      <c r="CO23" s="694"/>
      <c r="CP23" s="694"/>
      <c r="CQ23" s="695"/>
      <c r="CR23" s="693" t="s">
        <v>260</v>
      </c>
      <c r="CS23" s="694"/>
      <c r="CT23" s="694"/>
      <c r="CU23" s="694"/>
      <c r="CV23" s="694"/>
      <c r="CW23" s="694"/>
      <c r="CX23" s="694"/>
      <c r="CY23" s="695"/>
      <c r="CZ23" s="693" t="s">
        <v>261</v>
      </c>
      <c r="DA23" s="694"/>
      <c r="DB23" s="694"/>
      <c r="DC23" s="695"/>
      <c r="DD23" s="693" t="s">
        <v>262</v>
      </c>
      <c r="DE23" s="694"/>
      <c r="DF23" s="694"/>
      <c r="DG23" s="694"/>
      <c r="DH23" s="694"/>
      <c r="DI23" s="694"/>
      <c r="DJ23" s="694"/>
      <c r="DK23" s="695"/>
      <c r="DL23" s="696" t="s">
        <v>263</v>
      </c>
      <c r="DM23" s="697"/>
      <c r="DN23" s="697"/>
      <c r="DO23" s="697"/>
      <c r="DP23" s="697"/>
      <c r="DQ23" s="697"/>
      <c r="DR23" s="697"/>
      <c r="DS23" s="697"/>
      <c r="DT23" s="697"/>
      <c r="DU23" s="697"/>
      <c r="DV23" s="698"/>
      <c r="DW23" s="693" t="s">
        <v>264</v>
      </c>
      <c r="DX23" s="694"/>
      <c r="DY23" s="694"/>
      <c r="DZ23" s="694"/>
      <c r="EA23" s="694"/>
      <c r="EB23" s="694"/>
      <c r="EC23" s="695"/>
    </row>
    <row r="24" spans="2:133" ht="11.25" customHeight="1" x14ac:dyDescent="0.15">
      <c r="B24" s="585" t="s">
        <v>265</v>
      </c>
      <c r="C24" s="586"/>
      <c r="D24" s="586"/>
      <c r="E24" s="586"/>
      <c r="F24" s="586"/>
      <c r="G24" s="586"/>
      <c r="H24" s="586"/>
      <c r="I24" s="586"/>
      <c r="J24" s="586"/>
      <c r="K24" s="586"/>
      <c r="L24" s="586"/>
      <c r="M24" s="586"/>
      <c r="N24" s="586"/>
      <c r="O24" s="586"/>
      <c r="P24" s="586"/>
      <c r="Q24" s="587"/>
      <c r="R24" s="588">
        <v>97487</v>
      </c>
      <c r="S24" s="589"/>
      <c r="T24" s="589"/>
      <c r="U24" s="589"/>
      <c r="V24" s="589"/>
      <c r="W24" s="589"/>
      <c r="X24" s="589"/>
      <c r="Y24" s="590"/>
      <c r="Z24" s="641">
        <v>0.4</v>
      </c>
      <c r="AA24" s="641"/>
      <c r="AB24" s="641"/>
      <c r="AC24" s="641"/>
      <c r="AD24" s="642" t="s">
        <v>109</v>
      </c>
      <c r="AE24" s="642"/>
      <c r="AF24" s="642"/>
      <c r="AG24" s="642"/>
      <c r="AH24" s="642"/>
      <c r="AI24" s="642"/>
      <c r="AJ24" s="642"/>
      <c r="AK24" s="642"/>
      <c r="AL24" s="611" t="s">
        <v>109</v>
      </c>
      <c r="AM24" s="643"/>
      <c r="AN24" s="643"/>
      <c r="AO24" s="644"/>
      <c r="AP24" s="682" t="s">
        <v>266</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267</v>
      </c>
      <c r="CE24" s="646"/>
      <c r="CF24" s="646"/>
      <c r="CG24" s="646"/>
      <c r="CH24" s="646"/>
      <c r="CI24" s="646"/>
      <c r="CJ24" s="646"/>
      <c r="CK24" s="646"/>
      <c r="CL24" s="646"/>
      <c r="CM24" s="646"/>
      <c r="CN24" s="646"/>
      <c r="CO24" s="646"/>
      <c r="CP24" s="646"/>
      <c r="CQ24" s="647"/>
      <c r="CR24" s="638">
        <v>10905040</v>
      </c>
      <c r="CS24" s="639"/>
      <c r="CT24" s="639"/>
      <c r="CU24" s="639"/>
      <c r="CV24" s="639"/>
      <c r="CW24" s="639"/>
      <c r="CX24" s="639"/>
      <c r="CY24" s="686"/>
      <c r="CZ24" s="690">
        <v>43.9</v>
      </c>
      <c r="DA24" s="691"/>
      <c r="DB24" s="691"/>
      <c r="DC24" s="692"/>
      <c r="DD24" s="685">
        <v>8399712</v>
      </c>
      <c r="DE24" s="639"/>
      <c r="DF24" s="639"/>
      <c r="DG24" s="639"/>
      <c r="DH24" s="639"/>
      <c r="DI24" s="639"/>
      <c r="DJ24" s="639"/>
      <c r="DK24" s="686"/>
      <c r="DL24" s="685">
        <v>7615796</v>
      </c>
      <c r="DM24" s="639"/>
      <c r="DN24" s="639"/>
      <c r="DO24" s="639"/>
      <c r="DP24" s="639"/>
      <c r="DQ24" s="639"/>
      <c r="DR24" s="639"/>
      <c r="DS24" s="639"/>
      <c r="DT24" s="639"/>
      <c r="DU24" s="639"/>
      <c r="DV24" s="686"/>
      <c r="DW24" s="687">
        <v>48.2</v>
      </c>
      <c r="DX24" s="656"/>
      <c r="DY24" s="656"/>
      <c r="DZ24" s="656"/>
      <c r="EA24" s="656"/>
      <c r="EB24" s="656"/>
      <c r="EC24" s="688"/>
    </row>
    <row r="25" spans="2:133" ht="11.25" customHeight="1" x14ac:dyDescent="0.15">
      <c r="B25" s="585" t="s">
        <v>268</v>
      </c>
      <c r="C25" s="586"/>
      <c r="D25" s="586"/>
      <c r="E25" s="586"/>
      <c r="F25" s="586"/>
      <c r="G25" s="586"/>
      <c r="H25" s="586"/>
      <c r="I25" s="586"/>
      <c r="J25" s="586"/>
      <c r="K25" s="586"/>
      <c r="L25" s="586"/>
      <c r="M25" s="586"/>
      <c r="N25" s="586"/>
      <c r="O25" s="586"/>
      <c r="P25" s="586"/>
      <c r="Q25" s="587"/>
      <c r="R25" s="588">
        <v>2187150</v>
      </c>
      <c r="S25" s="589"/>
      <c r="T25" s="589"/>
      <c r="U25" s="589"/>
      <c r="V25" s="589"/>
      <c r="W25" s="589"/>
      <c r="X25" s="589"/>
      <c r="Y25" s="590"/>
      <c r="Z25" s="641">
        <v>8.4</v>
      </c>
      <c r="AA25" s="641"/>
      <c r="AB25" s="641"/>
      <c r="AC25" s="641"/>
      <c r="AD25" s="642" t="s">
        <v>109</v>
      </c>
      <c r="AE25" s="642"/>
      <c r="AF25" s="642"/>
      <c r="AG25" s="642"/>
      <c r="AH25" s="642"/>
      <c r="AI25" s="642"/>
      <c r="AJ25" s="642"/>
      <c r="AK25" s="642"/>
      <c r="AL25" s="611" t="s">
        <v>109</v>
      </c>
      <c r="AM25" s="643"/>
      <c r="AN25" s="643"/>
      <c r="AO25" s="644"/>
      <c r="AP25" s="682" t="s">
        <v>269</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270</v>
      </c>
      <c r="CE25" s="622"/>
      <c r="CF25" s="622"/>
      <c r="CG25" s="622"/>
      <c r="CH25" s="622"/>
      <c r="CI25" s="622"/>
      <c r="CJ25" s="622"/>
      <c r="CK25" s="622"/>
      <c r="CL25" s="622"/>
      <c r="CM25" s="622"/>
      <c r="CN25" s="622"/>
      <c r="CO25" s="622"/>
      <c r="CP25" s="622"/>
      <c r="CQ25" s="623"/>
      <c r="CR25" s="588">
        <v>3409171</v>
      </c>
      <c r="CS25" s="607"/>
      <c r="CT25" s="607"/>
      <c r="CU25" s="607"/>
      <c r="CV25" s="607"/>
      <c r="CW25" s="607"/>
      <c r="CX25" s="607"/>
      <c r="CY25" s="608"/>
      <c r="CZ25" s="591">
        <v>13.7</v>
      </c>
      <c r="DA25" s="609"/>
      <c r="DB25" s="609"/>
      <c r="DC25" s="610"/>
      <c r="DD25" s="594">
        <v>3240538</v>
      </c>
      <c r="DE25" s="607"/>
      <c r="DF25" s="607"/>
      <c r="DG25" s="607"/>
      <c r="DH25" s="607"/>
      <c r="DI25" s="607"/>
      <c r="DJ25" s="607"/>
      <c r="DK25" s="608"/>
      <c r="DL25" s="594">
        <v>3180172</v>
      </c>
      <c r="DM25" s="607"/>
      <c r="DN25" s="607"/>
      <c r="DO25" s="607"/>
      <c r="DP25" s="607"/>
      <c r="DQ25" s="607"/>
      <c r="DR25" s="607"/>
      <c r="DS25" s="607"/>
      <c r="DT25" s="607"/>
      <c r="DU25" s="607"/>
      <c r="DV25" s="608"/>
      <c r="DW25" s="611">
        <v>20.100000000000001</v>
      </c>
      <c r="DX25" s="612"/>
      <c r="DY25" s="612"/>
      <c r="DZ25" s="612"/>
      <c r="EA25" s="612"/>
      <c r="EB25" s="612"/>
      <c r="EC25" s="613"/>
    </row>
    <row r="26" spans="2:133" ht="11.25" customHeight="1" x14ac:dyDescent="0.15">
      <c r="B26" s="679" t="s">
        <v>271</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272</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273</v>
      </c>
      <c r="CE26" s="622"/>
      <c r="CF26" s="622"/>
      <c r="CG26" s="622"/>
      <c r="CH26" s="622"/>
      <c r="CI26" s="622"/>
      <c r="CJ26" s="622"/>
      <c r="CK26" s="622"/>
      <c r="CL26" s="622"/>
      <c r="CM26" s="622"/>
      <c r="CN26" s="622"/>
      <c r="CO26" s="622"/>
      <c r="CP26" s="622"/>
      <c r="CQ26" s="623"/>
      <c r="CR26" s="588">
        <v>2259080</v>
      </c>
      <c r="CS26" s="589"/>
      <c r="CT26" s="589"/>
      <c r="CU26" s="589"/>
      <c r="CV26" s="589"/>
      <c r="CW26" s="589"/>
      <c r="CX26" s="589"/>
      <c r="CY26" s="590"/>
      <c r="CZ26" s="591">
        <v>9.1</v>
      </c>
      <c r="DA26" s="609"/>
      <c r="DB26" s="609"/>
      <c r="DC26" s="610"/>
      <c r="DD26" s="594">
        <v>2108752</v>
      </c>
      <c r="DE26" s="589"/>
      <c r="DF26" s="589"/>
      <c r="DG26" s="589"/>
      <c r="DH26" s="589"/>
      <c r="DI26" s="589"/>
      <c r="DJ26" s="589"/>
      <c r="DK26" s="590"/>
      <c r="DL26" s="594" t="s">
        <v>204</v>
      </c>
      <c r="DM26" s="589"/>
      <c r="DN26" s="589"/>
      <c r="DO26" s="589"/>
      <c r="DP26" s="589"/>
      <c r="DQ26" s="589"/>
      <c r="DR26" s="589"/>
      <c r="DS26" s="589"/>
      <c r="DT26" s="589"/>
      <c r="DU26" s="589"/>
      <c r="DV26" s="590"/>
      <c r="DW26" s="611" t="s">
        <v>204</v>
      </c>
      <c r="DX26" s="612"/>
      <c r="DY26" s="612"/>
      <c r="DZ26" s="612"/>
      <c r="EA26" s="612"/>
      <c r="EB26" s="612"/>
      <c r="EC26" s="613"/>
    </row>
    <row r="27" spans="2:133" ht="11.25" customHeight="1" x14ac:dyDescent="0.15">
      <c r="B27" s="585" t="s">
        <v>274</v>
      </c>
      <c r="C27" s="586"/>
      <c r="D27" s="586"/>
      <c r="E27" s="586"/>
      <c r="F27" s="586"/>
      <c r="G27" s="586"/>
      <c r="H27" s="586"/>
      <c r="I27" s="586"/>
      <c r="J27" s="586"/>
      <c r="K27" s="586"/>
      <c r="L27" s="586"/>
      <c r="M27" s="586"/>
      <c r="N27" s="586"/>
      <c r="O27" s="586"/>
      <c r="P27" s="586"/>
      <c r="Q27" s="587"/>
      <c r="R27" s="588">
        <v>1472117</v>
      </c>
      <c r="S27" s="589"/>
      <c r="T27" s="589"/>
      <c r="U27" s="589"/>
      <c r="V27" s="589"/>
      <c r="W27" s="589"/>
      <c r="X27" s="589"/>
      <c r="Y27" s="590"/>
      <c r="Z27" s="641">
        <v>5.6</v>
      </c>
      <c r="AA27" s="641"/>
      <c r="AB27" s="641"/>
      <c r="AC27" s="641"/>
      <c r="AD27" s="642" t="s">
        <v>109</v>
      </c>
      <c r="AE27" s="642"/>
      <c r="AF27" s="642"/>
      <c r="AG27" s="642"/>
      <c r="AH27" s="642"/>
      <c r="AI27" s="642"/>
      <c r="AJ27" s="642"/>
      <c r="AK27" s="642"/>
      <c r="AL27" s="611" t="s">
        <v>109</v>
      </c>
      <c r="AM27" s="643"/>
      <c r="AN27" s="643"/>
      <c r="AO27" s="644"/>
      <c r="AP27" s="585" t="s">
        <v>275</v>
      </c>
      <c r="AQ27" s="586"/>
      <c r="AR27" s="586"/>
      <c r="AS27" s="586"/>
      <c r="AT27" s="586"/>
      <c r="AU27" s="586"/>
      <c r="AV27" s="586"/>
      <c r="AW27" s="586"/>
      <c r="AX27" s="586"/>
      <c r="AY27" s="586"/>
      <c r="AZ27" s="586"/>
      <c r="BA27" s="586"/>
      <c r="BB27" s="586"/>
      <c r="BC27" s="586"/>
      <c r="BD27" s="586"/>
      <c r="BE27" s="586"/>
      <c r="BF27" s="587"/>
      <c r="BG27" s="588">
        <v>4659023</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276</v>
      </c>
      <c r="CE27" s="622"/>
      <c r="CF27" s="622"/>
      <c r="CG27" s="622"/>
      <c r="CH27" s="622"/>
      <c r="CI27" s="622"/>
      <c r="CJ27" s="622"/>
      <c r="CK27" s="622"/>
      <c r="CL27" s="622"/>
      <c r="CM27" s="622"/>
      <c r="CN27" s="622"/>
      <c r="CO27" s="622"/>
      <c r="CP27" s="622"/>
      <c r="CQ27" s="623"/>
      <c r="CR27" s="588">
        <v>3363300</v>
      </c>
      <c r="CS27" s="607"/>
      <c r="CT27" s="607"/>
      <c r="CU27" s="607"/>
      <c r="CV27" s="607"/>
      <c r="CW27" s="607"/>
      <c r="CX27" s="607"/>
      <c r="CY27" s="608"/>
      <c r="CZ27" s="591">
        <v>13.5</v>
      </c>
      <c r="DA27" s="609"/>
      <c r="DB27" s="609"/>
      <c r="DC27" s="610"/>
      <c r="DD27" s="594">
        <v>1099698</v>
      </c>
      <c r="DE27" s="607"/>
      <c r="DF27" s="607"/>
      <c r="DG27" s="607"/>
      <c r="DH27" s="607"/>
      <c r="DI27" s="607"/>
      <c r="DJ27" s="607"/>
      <c r="DK27" s="608"/>
      <c r="DL27" s="594">
        <v>1096485</v>
      </c>
      <c r="DM27" s="607"/>
      <c r="DN27" s="607"/>
      <c r="DO27" s="607"/>
      <c r="DP27" s="607"/>
      <c r="DQ27" s="607"/>
      <c r="DR27" s="607"/>
      <c r="DS27" s="607"/>
      <c r="DT27" s="607"/>
      <c r="DU27" s="607"/>
      <c r="DV27" s="608"/>
      <c r="DW27" s="611">
        <v>6.9</v>
      </c>
      <c r="DX27" s="612"/>
      <c r="DY27" s="612"/>
      <c r="DZ27" s="612"/>
      <c r="EA27" s="612"/>
      <c r="EB27" s="612"/>
      <c r="EC27" s="613"/>
    </row>
    <row r="28" spans="2:133" ht="11.25" customHeight="1" x14ac:dyDescent="0.15">
      <c r="B28" s="585" t="s">
        <v>277</v>
      </c>
      <c r="C28" s="586"/>
      <c r="D28" s="586"/>
      <c r="E28" s="586"/>
      <c r="F28" s="586"/>
      <c r="G28" s="586"/>
      <c r="H28" s="586"/>
      <c r="I28" s="586"/>
      <c r="J28" s="586"/>
      <c r="K28" s="586"/>
      <c r="L28" s="586"/>
      <c r="M28" s="586"/>
      <c r="N28" s="586"/>
      <c r="O28" s="586"/>
      <c r="P28" s="586"/>
      <c r="Q28" s="587"/>
      <c r="R28" s="588">
        <v>247130</v>
      </c>
      <c r="S28" s="589"/>
      <c r="T28" s="589"/>
      <c r="U28" s="589"/>
      <c r="V28" s="589"/>
      <c r="W28" s="589"/>
      <c r="X28" s="589"/>
      <c r="Y28" s="590"/>
      <c r="Z28" s="641">
        <v>0.9</v>
      </c>
      <c r="AA28" s="641"/>
      <c r="AB28" s="641"/>
      <c r="AC28" s="641"/>
      <c r="AD28" s="642">
        <v>83836</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278</v>
      </c>
      <c r="CE28" s="622"/>
      <c r="CF28" s="622"/>
      <c r="CG28" s="622"/>
      <c r="CH28" s="622"/>
      <c r="CI28" s="622"/>
      <c r="CJ28" s="622"/>
      <c r="CK28" s="622"/>
      <c r="CL28" s="622"/>
      <c r="CM28" s="622"/>
      <c r="CN28" s="622"/>
      <c r="CO28" s="622"/>
      <c r="CP28" s="622"/>
      <c r="CQ28" s="623"/>
      <c r="CR28" s="588">
        <v>4132569</v>
      </c>
      <c r="CS28" s="589"/>
      <c r="CT28" s="589"/>
      <c r="CU28" s="589"/>
      <c r="CV28" s="589"/>
      <c r="CW28" s="589"/>
      <c r="CX28" s="589"/>
      <c r="CY28" s="590"/>
      <c r="CZ28" s="591">
        <v>16.600000000000001</v>
      </c>
      <c r="DA28" s="609"/>
      <c r="DB28" s="609"/>
      <c r="DC28" s="610"/>
      <c r="DD28" s="594">
        <v>4059476</v>
      </c>
      <c r="DE28" s="589"/>
      <c r="DF28" s="589"/>
      <c r="DG28" s="589"/>
      <c r="DH28" s="589"/>
      <c r="DI28" s="589"/>
      <c r="DJ28" s="589"/>
      <c r="DK28" s="590"/>
      <c r="DL28" s="594">
        <v>3339139</v>
      </c>
      <c r="DM28" s="589"/>
      <c r="DN28" s="589"/>
      <c r="DO28" s="589"/>
      <c r="DP28" s="589"/>
      <c r="DQ28" s="589"/>
      <c r="DR28" s="589"/>
      <c r="DS28" s="589"/>
      <c r="DT28" s="589"/>
      <c r="DU28" s="589"/>
      <c r="DV28" s="590"/>
      <c r="DW28" s="611">
        <v>21.1</v>
      </c>
      <c r="DX28" s="612"/>
      <c r="DY28" s="612"/>
      <c r="DZ28" s="612"/>
      <c r="EA28" s="612"/>
      <c r="EB28" s="612"/>
      <c r="EC28" s="613"/>
    </row>
    <row r="29" spans="2:133" ht="11.25" customHeight="1" x14ac:dyDescent="0.15">
      <c r="B29" s="585" t="s">
        <v>279</v>
      </c>
      <c r="C29" s="586"/>
      <c r="D29" s="586"/>
      <c r="E29" s="586"/>
      <c r="F29" s="586"/>
      <c r="G29" s="586"/>
      <c r="H29" s="586"/>
      <c r="I29" s="586"/>
      <c r="J29" s="586"/>
      <c r="K29" s="586"/>
      <c r="L29" s="586"/>
      <c r="M29" s="586"/>
      <c r="N29" s="586"/>
      <c r="O29" s="586"/>
      <c r="P29" s="586"/>
      <c r="Q29" s="587"/>
      <c r="R29" s="588">
        <v>210551</v>
      </c>
      <c r="S29" s="589"/>
      <c r="T29" s="589"/>
      <c r="U29" s="589"/>
      <c r="V29" s="589"/>
      <c r="W29" s="589"/>
      <c r="X29" s="589"/>
      <c r="Y29" s="590"/>
      <c r="Z29" s="641">
        <v>0.8</v>
      </c>
      <c r="AA29" s="641"/>
      <c r="AB29" s="641"/>
      <c r="AC29" s="641"/>
      <c r="AD29" s="642" t="s">
        <v>109</v>
      </c>
      <c r="AE29" s="642"/>
      <c r="AF29" s="642"/>
      <c r="AG29" s="642"/>
      <c r="AH29" s="642"/>
      <c r="AI29" s="642"/>
      <c r="AJ29" s="642"/>
      <c r="AK29" s="642"/>
      <c r="AL29" s="611" t="s">
        <v>109</v>
      </c>
      <c r="AM29" s="643"/>
      <c r="AN29" s="643"/>
      <c r="AO29" s="644"/>
      <c r="AP29" s="648" t="s">
        <v>198</v>
      </c>
      <c r="AQ29" s="649"/>
      <c r="AR29" s="649"/>
      <c r="AS29" s="649"/>
      <c r="AT29" s="649"/>
      <c r="AU29" s="649"/>
      <c r="AV29" s="649"/>
      <c r="AW29" s="649"/>
      <c r="AX29" s="649"/>
      <c r="AY29" s="649"/>
      <c r="AZ29" s="649"/>
      <c r="BA29" s="649"/>
      <c r="BB29" s="649"/>
      <c r="BC29" s="649"/>
      <c r="BD29" s="649"/>
      <c r="BE29" s="649"/>
      <c r="BF29" s="650"/>
      <c r="BG29" s="648" t="s">
        <v>280</v>
      </c>
      <c r="BH29" s="664"/>
      <c r="BI29" s="664"/>
      <c r="BJ29" s="664"/>
      <c r="BK29" s="664"/>
      <c r="BL29" s="664"/>
      <c r="BM29" s="664"/>
      <c r="BN29" s="664"/>
      <c r="BO29" s="664"/>
      <c r="BP29" s="664"/>
      <c r="BQ29" s="665"/>
      <c r="BR29" s="648" t="s">
        <v>281</v>
      </c>
      <c r="BS29" s="664"/>
      <c r="BT29" s="664"/>
      <c r="BU29" s="664"/>
      <c r="BV29" s="664"/>
      <c r="BW29" s="664"/>
      <c r="BX29" s="664"/>
      <c r="BY29" s="664"/>
      <c r="BZ29" s="664"/>
      <c r="CA29" s="664"/>
      <c r="CB29" s="665"/>
      <c r="CD29" s="658" t="s">
        <v>282</v>
      </c>
      <c r="CE29" s="659"/>
      <c r="CF29" s="625" t="s">
        <v>283</v>
      </c>
      <c r="CG29" s="622"/>
      <c r="CH29" s="622"/>
      <c r="CI29" s="622"/>
      <c r="CJ29" s="622"/>
      <c r="CK29" s="622"/>
      <c r="CL29" s="622"/>
      <c r="CM29" s="622"/>
      <c r="CN29" s="622"/>
      <c r="CO29" s="622"/>
      <c r="CP29" s="622"/>
      <c r="CQ29" s="623"/>
      <c r="CR29" s="588">
        <v>4130764</v>
      </c>
      <c r="CS29" s="607"/>
      <c r="CT29" s="607"/>
      <c r="CU29" s="607"/>
      <c r="CV29" s="607"/>
      <c r="CW29" s="607"/>
      <c r="CX29" s="607"/>
      <c r="CY29" s="608"/>
      <c r="CZ29" s="591">
        <v>16.600000000000001</v>
      </c>
      <c r="DA29" s="609"/>
      <c r="DB29" s="609"/>
      <c r="DC29" s="610"/>
      <c r="DD29" s="594">
        <v>4057671</v>
      </c>
      <c r="DE29" s="607"/>
      <c r="DF29" s="607"/>
      <c r="DG29" s="607"/>
      <c r="DH29" s="607"/>
      <c r="DI29" s="607"/>
      <c r="DJ29" s="607"/>
      <c r="DK29" s="608"/>
      <c r="DL29" s="594">
        <v>3337334</v>
      </c>
      <c r="DM29" s="607"/>
      <c r="DN29" s="607"/>
      <c r="DO29" s="607"/>
      <c r="DP29" s="607"/>
      <c r="DQ29" s="607"/>
      <c r="DR29" s="607"/>
      <c r="DS29" s="607"/>
      <c r="DT29" s="607"/>
      <c r="DU29" s="607"/>
      <c r="DV29" s="608"/>
      <c r="DW29" s="611">
        <v>21.1</v>
      </c>
      <c r="DX29" s="612"/>
      <c r="DY29" s="612"/>
      <c r="DZ29" s="612"/>
      <c r="EA29" s="612"/>
      <c r="EB29" s="612"/>
      <c r="EC29" s="613"/>
    </row>
    <row r="30" spans="2:133" ht="11.25" customHeight="1" x14ac:dyDescent="0.15">
      <c r="B30" s="585" t="s">
        <v>284</v>
      </c>
      <c r="C30" s="586"/>
      <c r="D30" s="586"/>
      <c r="E30" s="586"/>
      <c r="F30" s="586"/>
      <c r="G30" s="586"/>
      <c r="H30" s="586"/>
      <c r="I30" s="586"/>
      <c r="J30" s="586"/>
      <c r="K30" s="586"/>
      <c r="L30" s="586"/>
      <c r="M30" s="586"/>
      <c r="N30" s="586"/>
      <c r="O30" s="586"/>
      <c r="P30" s="586"/>
      <c r="Q30" s="587"/>
      <c r="R30" s="588">
        <v>215319</v>
      </c>
      <c r="S30" s="589"/>
      <c r="T30" s="589"/>
      <c r="U30" s="589"/>
      <c r="V30" s="589"/>
      <c r="W30" s="589"/>
      <c r="X30" s="589"/>
      <c r="Y30" s="590"/>
      <c r="Z30" s="641">
        <v>0.8</v>
      </c>
      <c r="AA30" s="641"/>
      <c r="AB30" s="641"/>
      <c r="AC30" s="641"/>
      <c r="AD30" s="642" t="s">
        <v>109</v>
      </c>
      <c r="AE30" s="642"/>
      <c r="AF30" s="642"/>
      <c r="AG30" s="642"/>
      <c r="AH30" s="642"/>
      <c r="AI30" s="642"/>
      <c r="AJ30" s="642"/>
      <c r="AK30" s="642"/>
      <c r="AL30" s="611" t="s">
        <v>109</v>
      </c>
      <c r="AM30" s="643"/>
      <c r="AN30" s="643"/>
      <c r="AO30" s="644"/>
      <c r="AP30" s="666" t="s">
        <v>285</v>
      </c>
      <c r="AQ30" s="667"/>
      <c r="AR30" s="667"/>
      <c r="AS30" s="667"/>
      <c r="AT30" s="672" t="s">
        <v>286</v>
      </c>
      <c r="AU30" s="182"/>
      <c r="AV30" s="182"/>
      <c r="AW30" s="182"/>
      <c r="AX30" s="675" t="s">
        <v>164</v>
      </c>
      <c r="AY30" s="676"/>
      <c r="AZ30" s="676"/>
      <c r="BA30" s="676"/>
      <c r="BB30" s="676"/>
      <c r="BC30" s="676"/>
      <c r="BD30" s="676"/>
      <c r="BE30" s="676"/>
      <c r="BF30" s="677"/>
      <c r="BG30" s="654">
        <v>98.4</v>
      </c>
      <c r="BH30" s="655"/>
      <c r="BI30" s="655"/>
      <c r="BJ30" s="655"/>
      <c r="BK30" s="655"/>
      <c r="BL30" s="655"/>
      <c r="BM30" s="656">
        <v>91.8</v>
      </c>
      <c r="BN30" s="655"/>
      <c r="BO30" s="655"/>
      <c r="BP30" s="655"/>
      <c r="BQ30" s="657"/>
      <c r="BR30" s="654">
        <v>98.2</v>
      </c>
      <c r="BS30" s="655"/>
      <c r="BT30" s="655"/>
      <c r="BU30" s="655"/>
      <c r="BV30" s="655"/>
      <c r="BW30" s="655"/>
      <c r="BX30" s="656">
        <v>91</v>
      </c>
      <c r="BY30" s="655"/>
      <c r="BZ30" s="655"/>
      <c r="CA30" s="655"/>
      <c r="CB30" s="657"/>
      <c r="CD30" s="660"/>
      <c r="CE30" s="661"/>
      <c r="CF30" s="625" t="s">
        <v>287</v>
      </c>
      <c r="CG30" s="622"/>
      <c r="CH30" s="622"/>
      <c r="CI30" s="622"/>
      <c r="CJ30" s="622"/>
      <c r="CK30" s="622"/>
      <c r="CL30" s="622"/>
      <c r="CM30" s="622"/>
      <c r="CN30" s="622"/>
      <c r="CO30" s="622"/>
      <c r="CP30" s="622"/>
      <c r="CQ30" s="623"/>
      <c r="CR30" s="588">
        <v>3771325</v>
      </c>
      <c r="CS30" s="589"/>
      <c r="CT30" s="589"/>
      <c r="CU30" s="589"/>
      <c r="CV30" s="589"/>
      <c r="CW30" s="589"/>
      <c r="CX30" s="589"/>
      <c r="CY30" s="590"/>
      <c r="CZ30" s="591">
        <v>15.2</v>
      </c>
      <c r="DA30" s="609"/>
      <c r="DB30" s="609"/>
      <c r="DC30" s="610"/>
      <c r="DD30" s="594">
        <v>3698232</v>
      </c>
      <c r="DE30" s="589"/>
      <c r="DF30" s="589"/>
      <c r="DG30" s="589"/>
      <c r="DH30" s="589"/>
      <c r="DI30" s="589"/>
      <c r="DJ30" s="589"/>
      <c r="DK30" s="590"/>
      <c r="DL30" s="594">
        <v>2977895</v>
      </c>
      <c r="DM30" s="589"/>
      <c r="DN30" s="589"/>
      <c r="DO30" s="589"/>
      <c r="DP30" s="589"/>
      <c r="DQ30" s="589"/>
      <c r="DR30" s="589"/>
      <c r="DS30" s="589"/>
      <c r="DT30" s="589"/>
      <c r="DU30" s="589"/>
      <c r="DV30" s="590"/>
      <c r="DW30" s="611">
        <v>18.899999999999999</v>
      </c>
      <c r="DX30" s="612"/>
      <c r="DY30" s="612"/>
      <c r="DZ30" s="612"/>
      <c r="EA30" s="612"/>
      <c r="EB30" s="612"/>
      <c r="EC30" s="613"/>
    </row>
    <row r="31" spans="2:133" ht="11.25" customHeight="1" x14ac:dyDescent="0.15">
      <c r="B31" s="585" t="s">
        <v>288</v>
      </c>
      <c r="C31" s="586"/>
      <c r="D31" s="586"/>
      <c r="E31" s="586"/>
      <c r="F31" s="586"/>
      <c r="G31" s="586"/>
      <c r="H31" s="586"/>
      <c r="I31" s="586"/>
      <c r="J31" s="586"/>
      <c r="K31" s="586"/>
      <c r="L31" s="586"/>
      <c r="M31" s="586"/>
      <c r="N31" s="586"/>
      <c r="O31" s="586"/>
      <c r="P31" s="586"/>
      <c r="Q31" s="587"/>
      <c r="R31" s="588">
        <v>1164725</v>
      </c>
      <c r="S31" s="589"/>
      <c r="T31" s="589"/>
      <c r="U31" s="589"/>
      <c r="V31" s="589"/>
      <c r="W31" s="589"/>
      <c r="X31" s="589"/>
      <c r="Y31" s="590"/>
      <c r="Z31" s="641">
        <v>4.5</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289</v>
      </c>
      <c r="AV31" s="181"/>
      <c r="AW31" s="181"/>
      <c r="AX31" s="585" t="s">
        <v>290</v>
      </c>
      <c r="AY31" s="586"/>
      <c r="AZ31" s="586"/>
      <c r="BA31" s="586"/>
      <c r="BB31" s="586"/>
      <c r="BC31" s="586"/>
      <c r="BD31" s="586"/>
      <c r="BE31" s="586"/>
      <c r="BF31" s="587"/>
      <c r="BG31" s="652">
        <v>98.6</v>
      </c>
      <c r="BH31" s="607"/>
      <c r="BI31" s="607"/>
      <c r="BJ31" s="607"/>
      <c r="BK31" s="607"/>
      <c r="BL31" s="607"/>
      <c r="BM31" s="643">
        <v>93.7</v>
      </c>
      <c r="BN31" s="653"/>
      <c r="BO31" s="653"/>
      <c r="BP31" s="653"/>
      <c r="BQ31" s="617"/>
      <c r="BR31" s="652">
        <v>98.6</v>
      </c>
      <c r="BS31" s="607"/>
      <c r="BT31" s="607"/>
      <c r="BU31" s="607"/>
      <c r="BV31" s="607"/>
      <c r="BW31" s="607"/>
      <c r="BX31" s="643">
        <v>93.4</v>
      </c>
      <c r="BY31" s="653"/>
      <c r="BZ31" s="653"/>
      <c r="CA31" s="653"/>
      <c r="CB31" s="617"/>
      <c r="CD31" s="660"/>
      <c r="CE31" s="661"/>
      <c r="CF31" s="625" t="s">
        <v>291</v>
      </c>
      <c r="CG31" s="622"/>
      <c r="CH31" s="622"/>
      <c r="CI31" s="622"/>
      <c r="CJ31" s="622"/>
      <c r="CK31" s="622"/>
      <c r="CL31" s="622"/>
      <c r="CM31" s="622"/>
      <c r="CN31" s="622"/>
      <c r="CO31" s="622"/>
      <c r="CP31" s="622"/>
      <c r="CQ31" s="623"/>
      <c r="CR31" s="588">
        <v>359439</v>
      </c>
      <c r="CS31" s="607"/>
      <c r="CT31" s="607"/>
      <c r="CU31" s="607"/>
      <c r="CV31" s="607"/>
      <c r="CW31" s="607"/>
      <c r="CX31" s="607"/>
      <c r="CY31" s="608"/>
      <c r="CZ31" s="591">
        <v>1.4</v>
      </c>
      <c r="DA31" s="609"/>
      <c r="DB31" s="609"/>
      <c r="DC31" s="610"/>
      <c r="DD31" s="594">
        <v>359439</v>
      </c>
      <c r="DE31" s="607"/>
      <c r="DF31" s="607"/>
      <c r="DG31" s="607"/>
      <c r="DH31" s="607"/>
      <c r="DI31" s="607"/>
      <c r="DJ31" s="607"/>
      <c r="DK31" s="608"/>
      <c r="DL31" s="594">
        <v>359439</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292</v>
      </c>
      <c r="C32" s="586"/>
      <c r="D32" s="586"/>
      <c r="E32" s="586"/>
      <c r="F32" s="586"/>
      <c r="G32" s="586"/>
      <c r="H32" s="586"/>
      <c r="I32" s="586"/>
      <c r="J32" s="586"/>
      <c r="K32" s="586"/>
      <c r="L32" s="586"/>
      <c r="M32" s="586"/>
      <c r="N32" s="586"/>
      <c r="O32" s="586"/>
      <c r="P32" s="586"/>
      <c r="Q32" s="587"/>
      <c r="R32" s="588">
        <v>608363</v>
      </c>
      <c r="S32" s="589"/>
      <c r="T32" s="589"/>
      <c r="U32" s="589"/>
      <c r="V32" s="589"/>
      <c r="W32" s="589"/>
      <c r="X32" s="589"/>
      <c r="Y32" s="590"/>
      <c r="Z32" s="641">
        <v>2.2999999999999998</v>
      </c>
      <c r="AA32" s="641"/>
      <c r="AB32" s="641"/>
      <c r="AC32" s="641"/>
      <c r="AD32" s="642">
        <v>1736</v>
      </c>
      <c r="AE32" s="642"/>
      <c r="AF32" s="642"/>
      <c r="AG32" s="642"/>
      <c r="AH32" s="642"/>
      <c r="AI32" s="642"/>
      <c r="AJ32" s="642"/>
      <c r="AK32" s="642"/>
      <c r="AL32" s="611">
        <v>0</v>
      </c>
      <c r="AM32" s="643"/>
      <c r="AN32" s="643"/>
      <c r="AO32" s="644"/>
      <c r="AP32" s="670"/>
      <c r="AQ32" s="671"/>
      <c r="AR32" s="671"/>
      <c r="AS32" s="671"/>
      <c r="AT32" s="674"/>
      <c r="AU32" s="183"/>
      <c r="AV32" s="183"/>
      <c r="AW32" s="183"/>
      <c r="AX32" s="569" t="s">
        <v>293</v>
      </c>
      <c r="AY32" s="570"/>
      <c r="AZ32" s="570"/>
      <c r="BA32" s="570"/>
      <c r="BB32" s="570"/>
      <c r="BC32" s="570"/>
      <c r="BD32" s="570"/>
      <c r="BE32" s="570"/>
      <c r="BF32" s="571"/>
      <c r="BG32" s="651">
        <v>98</v>
      </c>
      <c r="BH32" s="573"/>
      <c r="BI32" s="573"/>
      <c r="BJ32" s="573"/>
      <c r="BK32" s="573"/>
      <c r="BL32" s="573"/>
      <c r="BM32" s="636">
        <v>89.3</v>
      </c>
      <c r="BN32" s="573"/>
      <c r="BO32" s="573"/>
      <c r="BP32" s="573"/>
      <c r="BQ32" s="630"/>
      <c r="BR32" s="651">
        <v>97.6</v>
      </c>
      <c r="BS32" s="573"/>
      <c r="BT32" s="573"/>
      <c r="BU32" s="573"/>
      <c r="BV32" s="573"/>
      <c r="BW32" s="573"/>
      <c r="BX32" s="636">
        <v>88.3</v>
      </c>
      <c r="BY32" s="573"/>
      <c r="BZ32" s="573"/>
      <c r="CA32" s="573"/>
      <c r="CB32" s="630"/>
      <c r="CD32" s="662"/>
      <c r="CE32" s="663"/>
      <c r="CF32" s="625" t="s">
        <v>294</v>
      </c>
      <c r="CG32" s="622"/>
      <c r="CH32" s="622"/>
      <c r="CI32" s="622"/>
      <c r="CJ32" s="622"/>
      <c r="CK32" s="622"/>
      <c r="CL32" s="622"/>
      <c r="CM32" s="622"/>
      <c r="CN32" s="622"/>
      <c r="CO32" s="622"/>
      <c r="CP32" s="622"/>
      <c r="CQ32" s="623"/>
      <c r="CR32" s="588">
        <v>1805</v>
      </c>
      <c r="CS32" s="589"/>
      <c r="CT32" s="589"/>
      <c r="CU32" s="589"/>
      <c r="CV32" s="589"/>
      <c r="CW32" s="589"/>
      <c r="CX32" s="589"/>
      <c r="CY32" s="590"/>
      <c r="CZ32" s="591">
        <v>0</v>
      </c>
      <c r="DA32" s="609"/>
      <c r="DB32" s="609"/>
      <c r="DC32" s="610"/>
      <c r="DD32" s="594">
        <v>1805</v>
      </c>
      <c r="DE32" s="589"/>
      <c r="DF32" s="589"/>
      <c r="DG32" s="589"/>
      <c r="DH32" s="589"/>
      <c r="DI32" s="589"/>
      <c r="DJ32" s="589"/>
      <c r="DK32" s="590"/>
      <c r="DL32" s="594">
        <v>1805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295</v>
      </c>
      <c r="C33" s="586"/>
      <c r="D33" s="586"/>
      <c r="E33" s="586"/>
      <c r="F33" s="586"/>
      <c r="G33" s="586"/>
      <c r="H33" s="586"/>
      <c r="I33" s="586"/>
      <c r="J33" s="586"/>
      <c r="K33" s="586"/>
      <c r="L33" s="586"/>
      <c r="M33" s="586"/>
      <c r="N33" s="586"/>
      <c r="O33" s="586"/>
      <c r="P33" s="586"/>
      <c r="Q33" s="587"/>
      <c r="R33" s="588">
        <v>3474873</v>
      </c>
      <c r="S33" s="589"/>
      <c r="T33" s="589"/>
      <c r="U33" s="589"/>
      <c r="V33" s="589"/>
      <c r="W33" s="589"/>
      <c r="X33" s="589"/>
      <c r="Y33" s="590"/>
      <c r="Z33" s="641">
        <v>13.3</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296</v>
      </c>
      <c r="CE33" s="622"/>
      <c r="CF33" s="622"/>
      <c r="CG33" s="622"/>
      <c r="CH33" s="622"/>
      <c r="CI33" s="622"/>
      <c r="CJ33" s="622"/>
      <c r="CK33" s="622"/>
      <c r="CL33" s="622"/>
      <c r="CM33" s="622"/>
      <c r="CN33" s="622"/>
      <c r="CO33" s="622"/>
      <c r="CP33" s="622"/>
      <c r="CQ33" s="623"/>
      <c r="CR33" s="588">
        <v>10867344</v>
      </c>
      <c r="CS33" s="607"/>
      <c r="CT33" s="607"/>
      <c r="CU33" s="607"/>
      <c r="CV33" s="607"/>
      <c r="CW33" s="607"/>
      <c r="CX33" s="607"/>
      <c r="CY33" s="608"/>
      <c r="CZ33" s="591">
        <v>43.7</v>
      </c>
      <c r="DA33" s="609"/>
      <c r="DB33" s="609"/>
      <c r="DC33" s="610"/>
      <c r="DD33" s="594">
        <v>8134111</v>
      </c>
      <c r="DE33" s="607"/>
      <c r="DF33" s="607"/>
      <c r="DG33" s="607"/>
      <c r="DH33" s="607"/>
      <c r="DI33" s="607"/>
      <c r="DJ33" s="607"/>
      <c r="DK33" s="608"/>
      <c r="DL33" s="594">
        <v>6592732</v>
      </c>
      <c r="DM33" s="607"/>
      <c r="DN33" s="607"/>
      <c r="DO33" s="607"/>
      <c r="DP33" s="607"/>
      <c r="DQ33" s="607"/>
      <c r="DR33" s="607"/>
      <c r="DS33" s="607"/>
      <c r="DT33" s="607"/>
      <c r="DU33" s="607"/>
      <c r="DV33" s="608"/>
      <c r="DW33" s="611">
        <v>41.7</v>
      </c>
      <c r="DX33" s="612"/>
      <c r="DY33" s="612"/>
      <c r="DZ33" s="612"/>
      <c r="EA33" s="612"/>
      <c r="EB33" s="612"/>
      <c r="EC33" s="613"/>
    </row>
    <row r="34" spans="2:133" ht="11.25" customHeight="1" x14ac:dyDescent="0.15">
      <c r="B34" s="585" t="s">
        <v>297</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298</v>
      </c>
      <c r="AR34" s="649"/>
      <c r="AS34" s="649"/>
      <c r="AT34" s="649"/>
      <c r="AU34" s="649"/>
      <c r="AV34" s="649"/>
      <c r="AW34" s="649"/>
      <c r="AX34" s="649"/>
      <c r="AY34" s="649"/>
      <c r="AZ34" s="649"/>
      <c r="BA34" s="649"/>
      <c r="BB34" s="649"/>
      <c r="BC34" s="649"/>
      <c r="BD34" s="649"/>
      <c r="BE34" s="649"/>
      <c r="BF34" s="650"/>
      <c r="BG34" s="648" t="s">
        <v>299</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300</v>
      </c>
      <c r="CE34" s="622"/>
      <c r="CF34" s="622"/>
      <c r="CG34" s="622"/>
      <c r="CH34" s="622"/>
      <c r="CI34" s="622"/>
      <c r="CJ34" s="622"/>
      <c r="CK34" s="622"/>
      <c r="CL34" s="622"/>
      <c r="CM34" s="622"/>
      <c r="CN34" s="622"/>
      <c r="CO34" s="622"/>
      <c r="CP34" s="622"/>
      <c r="CQ34" s="623"/>
      <c r="CR34" s="588">
        <v>3012558</v>
      </c>
      <c r="CS34" s="589"/>
      <c r="CT34" s="589"/>
      <c r="CU34" s="589"/>
      <c r="CV34" s="589"/>
      <c r="CW34" s="589"/>
      <c r="CX34" s="589"/>
      <c r="CY34" s="590"/>
      <c r="CZ34" s="591">
        <v>12.1</v>
      </c>
      <c r="DA34" s="609"/>
      <c r="DB34" s="609"/>
      <c r="DC34" s="610"/>
      <c r="DD34" s="594">
        <v>2145336</v>
      </c>
      <c r="DE34" s="589"/>
      <c r="DF34" s="589"/>
      <c r="DG34" s="589"/>
      <c r="DH34" s="589"/>
      <c r="DI34" s="589"/>
      <c r="DJ34" s="589"/>
      <c r="DK34" s="590"/>
      <c r="DL34" s="594">
        <v>1672640</v>
      </c>
      <c r="DM34" s="589"/>
      <c r="DN34" s="589"/>
      <c r="DO34" s="589"/>
      <c r="DP34" s="589"/>
      <c r="DQ34" s="589"/>
      <c r="DR34" s="589"/>
      <c r="DS34" s="589"/>
      <c r="DT34" s="589"/>
      <c r="DU34" s="589"/>
      <c r="DV34" s="590"/>
      <c r="DW34" s="611">
        <v>10.6</v>
      </c>
      <c r="DX34" s="612"/>
      <c r="DY34" s="612"/>
      <c r="DZ34" s="612"/>
      <c r="EA34" s="612"/>
      <c r="EB34" s="612"/>
      <c r="EC34" s="613"/>
    </row>
    <row r="35" spans="2:133" ht="11.25" customHeight="1" x14ac:dyDescent="0.15">
      <c r="B35" s="585" t="s">
        <v>301</v>
      </c>
      <c r="C35" s="586"/>
      <c r="D35" s="586"/>
      <c r="E35" s="586"/>
      <c r="F35" s="586"/>
      <c r="G35" s="586"/>
      <c r="H35" s="586"/>
      <c r="I35" s="586"/>
      <c r="J35" s="586"/>
      <c r="K35" s="586"/>
      <c r="L35" s="586"/>
      <c r="M35" s="586"/>
      <c r="N35" s="586"/>
      <c r="O35" s="586"/>
      <c r="P35" s="586"/>
      <c r="Q35" s="587"/>
      <c r="R35" s="588">
        <v>888279</v>
      </c>
      <c r="S35" s="589"/>
      <c r="T35" s="589"/>
      <c r="U35" s="589"/>
      <c r="V35" s="589"/>
      <c r="W35" s="589"/>
      <c r="X35" s="589"/>
      <c r="Y35" s="590"/>
      <c r="Z35" s="641">
        <v>3.4</v>
      </c>
      <c r="AA35" s="641"/>
      <c r="AB35" s="641"/>
      <c r="AC35" s="641"/>
      <c r="AD35" s="642" t="s">
        <v>109</v>
      </c>
      <c r="AE35" s="642"/>
      <c r="AF35" s="642"/>
      <c r="AG35" s="642"/>
      <c r="AH35" s="642"/>
      <c r="AI35" s="642"/>
      <c r="AJ35" s="642"/>
      <c r="AK35" s="642"/>
      <c r="AL35" s="611" t="s">
        <v>109</v>
      </c>
      <c r="AM35" s="643"/>
      <c r="AN35" s="643"/>
      <c r="AO35" s="644"/>
      <c r="AP35" s="186"/>
      <c r="AQ35" s="645" t="s">
        <v>302</v>
      </c>
      <c r="AR35" s="646"/>
      <c r="AS35" s="646"/>
      <c r="AT35" s="646"/>
      <c r="AU35" s="646"/>
      <c r="AV35" s="646"/>
      <c r="AW35" s="646"/>
      <c r="AX35" s="646"/>
      <c r="AY35" s="647"/>
      <c r="AZ35" s="638">
        <v>4302850</v>
      </c>
      <c r="BA35" s="639"/>
      <c r="BB35" s="639"/>
      <c r="BC35" s="639"/>
      <c r="BD35" s="639"/>
      <c r="BE35" s="639"/>
      <c r="BF35" s="640"/>
      <c r="BG35" s="645" t="s">
        <v>303</v>
      </c>
      <c r="BH35" s="646"/>
      <c r="BI35" s="646"/>
      <c r="BJ35" s="646"/>
      <c r="BK35" s="646"/>
      <c r="BL35" s="646"/>
      <c r="BM35" s="646"/>
      <c r="BN35" s="646"/>
      <c r="BO35" s="646"/>
      <c r="BP35" s="646"/>
      <c r="BQ35" s="646"/>
      <c r="BR35" s="646"/>
      <c r="BS35" s="646"/>
      <c r="BT35" s="646"/>
      <c r="BU35" s="647"/>
      <c r="BV35" s="638">
        <v>-152155</v>
      </c>
      <c r="BW35" s="639"/>
      <c r="BX35" s="639"/>
      <c r="BY35" s="639"/>
      <c r="BZ35" s="639"/>
      <c r="CA35" s="639"/>
      <c r="CB35" s="640"/>
      <c r="CD35" s="625" t="s">
        <v>304</v>
      </c>
      <c r="CE35" s="622"/>
      <c r="CF35" s="622"/>
      <c r="CG35" s="622"/>
      <c r="CH35" s="622"/>
      <c r="CI35" s="622"/>
      <c r="CJ35" s="622"/>
      <c r="CK35" s="622"/>
      <c r="CL35" s="622"/>
      <c r="CM35" s="622"/>
      <c r="CN35" s="622"/>
      <c r="CO35" s="622"/>
      <c r="CP35" s="622"/>
      <c r="CQ35" s="623"/>
      <c r="CR35" s="588">
        <v>134206</v>
      </c>
      <c r="CS35" s="607"/>
      <c r="CT35" s="607"/>
      <c r="CU35" s="607"/>
      <c r="CV35" s="607"/>
      <c r="CW35" s="607"/>
      <c r="CX35" s="607"/>
      <c r="CY35" s="608"/>
      <c r="CZ35" s="591">
        <v>0.5</v>
      </c>
      <c r="DA35" s="609"/>
      <c r="DB35" s="609"/>
      <c r="DC35" s="610"/>
      <c r="DD35" s="594">
        <v>105647</v>
      </c>
      <c r="DE35" s="607"/>
      <c r="DF35" s="607"/>
      <c r="DG35" s="607"/>
      <c r="DH35" s="607"/>
      <c r="DI35" s="607"/>
      <c r="DJ35" s="607"/>
      <c r="DK35" s="608"/>
      <c r="DL35" s="594">
        <v>105647</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305</v>
      </c>
      <c r="C36" s="570"/>
      <c r="D36" s="570"/>
      <c r="E36" s="570"/>
      <c r="F36" s="570"/>
      <c r="G36" s="570"/>
      <c r="H36" s="570"/>
      <c r="I36" s="570"/>
      <c r="J36" s="570"/>
      <c r="K36" s="570"/>
      <c r="L36" s="570"/>
      <c r="M36" s="570"/>
      <c r="N36" s="570"/>
      <c r="O36" s="570"/>
      <c r="P36" s="570"/>
      <c r="Q36" s="571"/>
      <c r="R36" s="572">
        <v>26087367</v>
      </c>
      <c r="S36" s="629"/>
      <c r="T36" s="629"/>
      <c r="U36" s="629"/>
      <c r="V36" s="629"/>
      <c r="W36" s="629"/>
      <c r="X36" s="629"/>
      <c r="Y36" s="632"/>
      <c r="Z36" s="633">
        <v>100</v>
      </c>
      <c r="AA36" s="633"/>
      <c r="AB36" s="633"/>
      <c r="AC36" s="633"/>
      <c r="AD36" s="634">
        <v>14903907</v>
      </c>
      <c r="AE36" s="634"/>
      <c r="AF36" s="634"/>
      <c r="AG36" s="634"/>
      <c r="AH36" s="634"/>
      <c r="AI36" s="634"/>
      <c r="AJ36" s="634"/>
      <c r="AK36" s="634"/>
      <c r="AL36" s="635">
        <v>100</v>
      </c>
      <c r="AM36" s="636"/>
      <c r="AN36" s="636"/>
      <c r="AO36" s="637"/>
      <c r="AQ36" s="614" t="s">
        <v>306</v>
      </c>
      <c r="AR36" s="615"/>
      <c r="AS36" s="615"/>
      <c r="AT36" s="615"/>
      <c r="AU36" s="615"/>
      <c r="AV36" s="615"/>
      <c r="AW36" s="615"/>
      <c r="AX36" s="615"/>
      <c r="AY36" s="616"/>
      <c r="AZ36" s="588">
        <v>1518511</v>
      </c>
      <c r="BA36" s="589"/>
      <c r="BB36" s="589"/>
      <c r="BC36" s="589"/>
      <c r="BD36" s="607"/>
      <c r="BE36" s="607"/>
      <c r="BF36" s="617"/>
      <c r="BG36" s="625" t="s">
        <v>307</v>
      </c>
      <c r="BH36" s="622"/>
      <c r="BI36" s="622"/>
      <c r="BJ36" s="622"/>
      <c r="BK36" s="622"/>
      <c r="BL36" s="622"/>
      <c r="BM36" s="622"/>
      <c r="BN36" s="622"/>
      <c r="BO36" s="622"/>
      <c r="BP36" s="622"/>
      <c r="BQ36" s="622"/>
      <c r="BR36" s="622"/>
      <c r="BS36" s="622"/>
      <c r="BT36" s="622"/>
      <c r="BU36" s="623"/>
      <c r="BV36" s="588">
        <v>-197161</v>
      </c>
      <c r="BW36" s="589"/>
      <c r="BX36" s="589"/>
      <c r="BY36" s="589"/>
      <c r="BZ36" s="589"/>
      <c r="CA36" s="589"/>
      <c r="CB36" s="624"/>
      <c r="CD36" s="625" t="s">
        <v>308</v>
      </c>
      <c r="CE36" s="622"/>
      <c r="CF36" s="622"/>
      <c r="CG36" s="622"/>
      <c r="CH36" s="622"/>
      <c r="CI36" s="622"/>
      <c r="CJ36" s="622"/>
      <c r="CK36" s="622"/>
      <c r="CL36" s="622"/>
      <c r="CM36" s="622"/>
      <c r="CN36" s="622"/>
      <c r="CO36" s="622"/>
      <c r="CP36" s="622"/>
      <c r="CQ36" s="623"/>
      <c r="CR36" s="588">
        <v>3865707</v>
      </c>
      <c r="CS36" s="589"/>
      <c r="CT36" s="589"/>
      <c r="CU36" s="589"/>
      <c r="CV36" s="589"/>
      <c r="CW36" s="589"/>
      <c r="CX36" s="589"/>
      <c r="CY36" s="590"/>
      <c r="CZ36" s="591">
        <v>15.6</v>
      </c>
      <c r="DA36" s="609"/>
      <c r="DB36" s="609"/>
      <c r="DC36" s="610"/>
      <c r="DD36" s="594">
        <v>2852159</v>
      </c>
      <c r="DE36" s="589"/>
      <c r="DF36" s="589"/>
      <c r="DG36" s="589"/>
      <c r="DH36" s="589"/>
      <c r="DI36" s="589"/>
      <c r="DJ36" s="589"/>
      <c r="DK36" s="590"/>
      <c r="DL36" s="594">
        <v>2267109</v>
      </c>
      <c r="DM36" s="589"/>
      <c r="DN36" s="589"/>
      <c r="DO36" s="589"/>
      <c r="DP36" s="589"/>
      <c r="DQ36" s="589"/>
      <c r="DR36" s="589"/>
      <c r="DS36" s="589"/>
      <c r="DT36" s="589"/>
      <c r="DU36" s="589"/>
      <c r="DV36" s="590"/>
      <c r="DW36" s="611">
        <v>14.4</v>
      </c>
      <c r="DX36" s="612"/>
      <c r="DY36" s="612"/>
      <c r="DZ36" s="612"/>
      <c r="EA36" s="612"/>
      <c r="EB36" s="612"/>
      <c r="EC36" s="613"/>
    </row>
    <row r="37" spans="2:133" ht="11.25" customHeight="1" x14ac:dyDescent="0.15">
      <c r="AQ37" s="614" t="s">
        <v>309</v>
      </c>
      <c r="AR37" s="615"/>
      <c r="AS37" s="615"/>
      <c r="AT37" s="615"/>
      <c r="AU37" s="615"/>
      <c r="AV37" s="615"/>
      <c r="AW37" s="615"/>
      <c r="AX37" s="615"/>
      <c r="AY37" s="616"/>
      <c r="AZ37" s="588">
        <v>617620</v>
      </c>
      <c r="BA37" s="589"/>
      <c r="BB37" s="589"/>
      <c r="BC37" s="589"/>
      <c r="BD37" s="607"/>
      <c r="BE37" s="607"/>
      <c r="BF37" s="617"/>
      <c r="BG37" s="625" t="s">
        <v>310</v>
      </c>
      <c r="BH37" s="622"/>
      <c r="BI37" s="622"/>
      <c r="BJ37" s="622"/>
      <c r="BK37" s="622"/>
      <c r="BL37" s="622"/>
      <c r="BM37" s="622"/>
      <c r="BN37" s="622"/>
      <c r="BO37" s="622"/>
      <c r="BP37" s="622"/>
      <c r="BQ37" s="622"/>
      <c r="BR37" s="622"/>
      <c r="BS37" s="622"/>
      <c r="BT37" s="622"/>
      <c r="BU37" s="623"/>
      <c r="BV37" s="588">
        <v>5691</v>
      </c>
      <c r="BW37" s="589"/>
      <c r="BX37" s="589"/>
      <c r="BY37" s="589"/>
      <c r="BZ37" s="589"/>
      <c r="CA37" s="589"/>
      <c r="CB37" s="624"/>
      <c r="CD37" s="625" t="s">
        <v>311</v>
      </c>
      <c r="CE37" s="622"/>
      <c r="CF37" s="622"/>
      <c r="CG37" s="622"/>
      <c r="CH37" s="622"/>
      <c r="CI37" s="622"/>
      <c r="CJ37" s="622"/>
      <c r="CK37" s="622"/>
      <c r="CL37" s="622"/>
      <c r="CM37" s="622"/>
      <c r="CN37" s="622"/>
      <c r="CO37" s="622"/>
      <c r="CP37" s="622"/>
      <c r="CQ37" s="623"/>
      <c r="CR37" s="588">
        <v>1413631</v>
      </c>
      <c r="CS37" s="607"/>
      <c r="CT37" s="607"/>
      <c r="CU37" s="607"/>
      <c r="CV37" s="607"/>
      <c r="CW37" s="607"/>
      <c r="CX37" s="607"/>
      <c r="CY37" s="608"/>
      <c r="CZ37" s="591">
        <v>5.7</v>
      </c>
      <c r="DA37" s="609"/>
      <c r="DB37" s="609"/>
      <c r="DC37" s="610"/>
      <c r="DD37" s="594">
        <v>911178</v>
      </c>
      <c r="DE37" s="607"/>
      <c r="DF37" s="607"/>
      <c r="DG37" s="607"/>
      <c r="DH37" s="607"/>
      <c r="DI37" s="607"/>
      <c r="DJ37" s="607"/>
      <c r="DK37" s="608"/>
      <c r="DL37" s="594">
        <v>902343</v>
      </c>
      <c r="DM37" s="607"/>
      <c r="DN37" s="607"/>
      <c r="DO37" s="607"/>
      <c r="DP37" s="607"/>
      <c r="DQ37" s="607"/>
      <c r="DR37" s="607"/>
      <c r="DS37" s="607"/>
      <c r="DT37" s="607"/>
      <c r="DU37" s="607"/>
      <c r="DV37" s="608"/>
      <c r="DW37" s="611">
        <v>5.7</v>
      </c>
      <c r="DX37" s="612"/>
      <c r="DY37" s="612"/>
      <c r="DZ37" s="612"/>
      <c r="EA37" s="612"/>
      <c r="EB37" s="612"/>
      <c r="EC37" s="613"/>
    </row>
    <row r="38" spans="2:133" ht="11.25" customHeight="1" x14ac:dyDescent="0.15">
      <c r="AQ38" s="614" t="s">
        <v>312</v>
      </c>
      <c r="AR38" s="615"/>
      <c r="AS38" s="615"/>
      <c r="AT38" s="615"/>
      <c r="AU38" s="615"/>
      <c r="AV38" s="615"/>
      <c r="AW38" s="615"/>
      <c r="AX38" s="615"/>
      <c r="AY38" s="616"/>
      <c r="AZ38" s="588">
        <v>515401</v>
      </c>
      <c r="BA38" s="589"/>
      <c r="BB38" s="589"/>
      <c r="BC38" s="589"/>
      <c r="BD38" s="607"/>
      <c r="BE38" s="607"/>
      <c r="BF38" s="617"/>
      <c r="BG38" s="625" t="s">
        <v>313</v>
      </c>
      <c r="BH38" s="622"/>
      <c r="BI38" s="622"/>
      <c r="BJ38" s="622"/>
      <c r="BK38" s="622"/>
      <c r="BL38" s="622"/>
      <c r="BM38" s="622"/>
      <c r="BN38" s="622"/>
      <c r="BO38" s="622"/>
      <c r="BP38" s="622"/>
      <c r="BQ38" s="622"/>
      <c r="BR38" s="622"/>
      <c r="BS38" s="622"/>
      <c r="BT38" s="622"/>
      <c r="BU38" s="623"/>
      <c r="BV38" s="588">
        <v>10245</v>
      </c>
      <c r="BW38" s="589"/>
      <c r="BX38" s="589"/>
      <c r="BY38" s="589"/>
      <c r="BZ38" s="589"/>
      <c r="CA38" s="589"/>
      <c r="CB38" s="624"/>
      <c r="CD38" s="625" t="s">
        <v>314</v>
      </c>
      <c r="CE38" s="622"/>
      <c r="CF38" s="622"/>
      <c r="CG38" s="622"/>
      <c r="CH38" s="622"/>
      <c r="CI38" s="622"/>
      <c r="CJ38" s="622"/>
      <c r="CK38" s="622"/>
      <c r="CL38" s="622"/>
      <c r="CM38" s="622"/>
      <c r="CN38" s="622"/>
      <c r="CO38" s="622"/>
      <c r="CP38" s="622"/>
      <c r="CQ38" s="623"/>
      <c r="CR38" s="588">
        <v>3146129</v>
      </c>
      <c r="CS38" s="589"/>
      <c r="CT38" s="589"/>
      <c r="CU38" s="589"/>
      <c r="CV38" s="589"/>
      <c r="CW38" s="589"/>
      <c r="CX38" s="589"/>
      <c r="CY38" s="590"/>
      <c r="CZ38" s="591">
        <v>12.7</v>
      </c>
      <c r="DA38" s="609"/>
      <c r="DB38" s="609"/>
      <c r="DC38" s="610"/>
      <c r="DD38" s="594">
        <v>2871689</v>
      </c>
      <c r="DE38" s="589"/>
      <c r="DF38" s="589"/>
      <c r="DG38" s="589"/>
      <c r="DH38" s="589"/>
      <c r="DI38" s="589"/>
      <c r="DJ38" s="589"/>
      <c r="DK38" s="590"/>
      <c r="DL38" s="594">
        <v>2547336</v>
      </c>
      <c r="DM38" s="589"/>
      <c r="DN38" s="589"/>
      <c r="DO38" s="589"/>
      <c r="DP38" s="589"/>
      <c r="DQ38" s="589"/>
      <c r="DR38" s="589"/>
      <c r="DS38" s="589"/>
      <c r="DT38" s="589"/>
      <c r="DU38" s="589"/>
      <c r="DV38" s="590"/>
      <c r="DW38" s="611">
        <v>16.100000000000001</v>
      </c>
      <c r="DX38" s="612"/>
      <c r="DY38" s="612"/>
      <c r="DZ38" s="612"/>
      <c r="EA38" s="612"/>
      <c r="EB38" s="612"/>
      <c r="EC38" s="613"/>
    </row>
    <row r="39" spans="2:133" ht="11.25" customHeight="1" x14ac:dyDescent="0.15">
      <c r="AQ39" s="614" t="s">
        <v>315</v>
      </c>
      <c r="AR39" s="615"/>
      <c r="AS39" s="615"/>
      <c r="AT39" s="615"/>
      <c r="AU39" s="615"/>
      <c r="AV39" s="615"/>
      <c r="AW39" s="615"/>
      <c r="AX39" s="615"/>
      <c r="AY39" s="616"/>
      <c r="AZ39" s="588">
        <v>9353</v>
      </c>
      <c r="BA39" s="589"/>
      <c r="BB39" s="589"/>
      <c r="BC39" s="589"/>
      <c r="BD39" s="607"/>
      <c r="BE39" s="607"/>
      <c r="BF39" s="617"/>
      <c r="BG39" s="618" t="s">
        <v>316</v>
      </c>
      <c r="BH39" s="619"/>
      <c r="BI39" s="619"/>
      <c r="BJ39" s="619"/>
      <c r="BK39" s="619"/>
      <c r="BL39" s="187"/>
      <c r="BM39" s="622" t="s">
        <v>317</v>
      </c>
      <c r="BN39" s="622"/>
      <c r="BO39" s="622"/>
      <c r="BP39" s="622"/>
      <c r="BQ39" s="622"/>
      <c r="BR39" s="622"/>
      <c r="BS39" s="622"/>
      <c r="BT39" s="622"/>
      <c r="BU39" s="623"/>
      <c r="BV39" s="588">
        <v>100</v>
      </c>
      <c r="BW39" s="589"/>
      <c r="BX39" s="589"/>
      <c r="BY39" s="589"/>
      <c r="BZ39" s="589"/>
      <c r="CA39" s="589"/>
      <c r="CB39" s="624"/>
      <c r="CD39" s="625" t="s">
        <v>318</v>
      </c>
      <c r="CE39" s="622"/>
      <c r="CF39" s="622"/>
      <c r="CG39" s="622"/>
      <c r="CH39" s="622"/>
      <c r="CI39" s="622"/>
      <c r="CJ39" s="622"/>
      <c r="CK39" s="622"/>
      <c r="CL39" s="622"/>
      <c r="CM39" s="622"/>
      <c r="CN39" s="622"/>
      <c r="CO39" s="622"/>
      <c r="CP39" s="622"/>
      <c r="CQ39" s="623"/>
      <c r="CR39" s="588">
        <v>343744</v>
      </c>
      <c r="CS39" s="607"/>
      <c r="CT39" s="607"/>
      <c r="CU39" s="607"/>
      <c r="CV39" s="607"/>
      <c r="CW39" s="607"/>
      <c r="CX39" s="607"/>
      <c r="CY39" s="608"/>
      <c r="CZ39" s="591">
        <v>1.4</v>
      </c>
      <c r="DA39" s="609"/>
      <c r="DB39" s="609"/>
      <c r="DC39" s="610"/>
      <c r="DD39" s="594">
        <v>129280</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319</v>
      </c>
      <c r="AR40" s="615"/>
      <c r="AS40" s="615"/>
      <c r="AT40" s="615"/>
      <c r="AU40" s="615"/>
      <c r="AV40" s="615"/>
      <c r="AW40" s="615"/>
      <c r="AX40" s="615"/>
      <c r="AY40" s="616"/>
      <c r="AZ40" s="588">
        <v>388544</v>
      </c>
      <c r="BA40" s="589"/>
      <c r="BB40" s="589"/>
      <c r="BC40" s="589"/>
      <c r="BD40" s="607"/>
      <c r="BE40" s="607"/>
      <c r="BF40" s="617"/>
      <c r="BG40" s="618"/>
      <c r="BH40" s="619"/>
      <c r="BI40" s="619"/>
      <c r="BJ40" s="619"/>
      <c r="BK40" s="619"/>
      <c r="BL40" s="187"/>
      <c r="BM40" s="622" t="s">
        <v>320</v>
      </c>
      <c r="BN40" s="622"/>
      <c r="BO40" s="622"/>
      <c r="BP40" s="622"/>
      <c r="BQ40" s="622"/>
      <c r="BR40" s="622"/>
      <c r="BS40" s="622"/>
      <c r="BT40" s="622"/>
      <c r="BU40" s="623"/>
      <c r="BV40" s="588">
        <v>102</v>
      </c>
      <c r="BW40" s="589"/>
      <c r="BX40" s="589"/>
      <c r="BY40" s="589"/>
      <c r="BZ40" s="589"/>
      <c r="CA40" s="589"/>
      <c r="CB40" s="624"/>
      <c r="CD40" s="625" t="s">
        <v>321</v>
      </c>
      <c r="CE40" s="622"/>
      <c r="CF40" s="622"/>
      <c r="CG40" s="622"/>
      <c r="CH40" s="622"/>
      <c r="CI40" s="622"/>
      <c r="CJ40" s="622"/>
      <c r="CK40" s="622"/>
      <c r="CL40" s="622"/>
      <c r="CM40" s="622"/>
      <c r="CN40" s="622"/>
      <c r="CO40" s="622"/>
      <c r="CP40" s="622"/>
      <c r="CQ40" s="623"/>
      <c r="CR40" s="588">
        <v>365000</v>
      </c>
      <c r="CS40" s="589"/>
      <c r="CT40" s="589"/>
      <c r="CU40" s="589"/>
      <c r="CV40" s="589"/>
      <c r="CW40" s="589"/>
      <c r="CX40" s="589"/>
      <c r="CY40" s="590"/>
      <c r="CZ40" s="591">
        <v>1.5</v>
      </c>
      <c r="DA40" s="609"/>
      <c r="DB40" s="609"/>
      <c r="DC40" s="610"/>
      <c r="DD40" s="594">
        <v>30000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322</v>
      </c>
      <c r="AR41" s="627"/>
      <c r="AS41" s="627"/>
      <c r="AT41" s="627"/>
      <c r="AU41" s="627"/>
      <c r="AV41" s="627"/>
      <c r="AW41" s="627"/>
      <c r="AX41" s="627"/>
      <c r="AY41" s="628"/>
      <c r="AZ41" s="572">
        <v>1253421</v>
      </c>
      <c r="BA41" s="629"/>
      <c r="BB41" s="629"/>
      <c r="BC41" s="629"/>
      <c r="BD41" s="573"/>
      <c r="BE41" s="573"/>
      <c r="BF41" s="630"/>
      <c r="BG41" s="620"/>
      <c r="BH41" s="621"/>
      <c r="BI41" s="621"/>
      <c r="BJ41" s="621"/>
      <c r="BK41" s="621"/>
      <c r="BL41" s="189"/>
      <c r="BM41" s="627" t="s">
        <v>323</v>
      </c>
      <c r="BN41" s="627"/>
      <c r="BO41" s="627"/>
      <c r="BP41" s="627"/>
      <c r="BQ41" s="627"/>
      <c r="BR41" s="627"/>
      <c r="BS41" s="627"/>
      <c r="BT41" s="627"/>
      <c r="BU41" s="628"/>
      <c r="BV41" s="572">
        <v>309</v>
      </c>
      <c r="BW41" s="629"/>
      <c r="BX41" s="629"/>
      <c r="BY41" s="629"/>
      <c r="BZ41" s="629"/>
      <c r="CA41" s="629"/>
      <c r="CB41" s="631"/>
      <c r="CD41" s="625" t="s">
        <v>324</v>
      </c>
      <c r="CE41" s="622"/>
      <c r="CF41" s="622"/>
      <c r="CG41" s="622"/>
      <c r="CH41" s="622"/>
      <c r="CI41" s="622"/>
      <c r="CJ41" s="622"/>
      <c r="CK41" s="622"/>
      <c r="CL41" s="622"/>
      <c r="CM41" s="622"/>
      <c r="CN41" s="622"/>
      <c r="CO41" s="622"/>
      <c r="CP41" s="622"/>
      <c r="CQ41" s="623"/>
      <c r="CR41" s="588" t="s">
        <v>204</v>
      </c>
      <c r="CS41" s="607"/>
      <c r="CT41" s="607"/>
      <c r="CU41" s="607"/>
      <c r="CV41" s="607"/>
      <c r="CW41" s="607"/>
      <c r="CX41" s="607"/>
      <c r="CY41" s="608"/>
      <c r="CZ41" s="591" t="s">
        <v>204</v>
      </c>
      <c r="DA41" s="609"/>
      <c r="DB41" s="609"/>
      <c r="DC41" s="610"/>
      <c r="DD41" s="594" t="s">
        <v>204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326</v>
      </c>
      <c r="CE42" s="586"/>
      <c r="CF42" s="586"/>
      <c r="CG42" s="586"/>
      <c r="CH42" s="586"/>
      <c r="CI42" s="586"/>
      <c r="CJ42" s="586"/>
      <c r="CK42" s="586"/>
      <c r="CL42" s="586"/>
      <c r="CM42" s="586"/>
      <c r="CN42" s="586"/>
      <c r="CO42" s="586"/>
      <c r="CP42" s="586"/>
      <c r="CQ42" s="587"/>
      <c r="CR42" s="588">
        <v>3081590</v>
      </c>
      <c r="CS42" s="589"/>
      <c r="CT42" s="589"/>
      <c r="CU42" s="589"/>
      <c r="CV42" s="589"/>
      <c r="CW42" s="589"/>
      <c r="CX42" s="589"/>
      <c r="CY42" s="590"/>
      <c r="CZ42" s="591">
        <v>12.4</v>
      </c>
      <c r="DA42" s="592"/>
      <c r="DB42" s="592"/>
      <c r="DC42" s="593"/>
      <c r="DD42" s="594">
        <v>413738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328</v>
      </c>
      <c r="CE43" s="586"/>
      <c r="CF43" s="586"/>
      <c r="CG43" s="586"/>
      <c r="CH43" s="586"/>
      <c r="CI43" s="586"/>
      <c r="CJ43" s="586"/>
      <c r="CK43" s="586"/>
      <c r="CL43" s="586"/>
      <c r="CM43" s="586"/>
      <c r="CN43" s="586"/>
      <c r="CO43" s="586"/>
      <c r="CP43" s="586"/>
      <c r="CQ43" s="587"/>
      <c r="CR43" s="588">
        <v>75391</v>
      </c>
      <c r="CS43" s="607"/>
      <c r="CT43" s="607"/>
      <c r="CU43" s="607"/>
      <c r="CV43" s="607"/>
      <c r="CW43" s="607"/>
      <c r="CX43" s="607"/>
      <c r="CY43" s="608"/>
      <c r="CZ43" s="591">
        <v>0.3</v>
      </c>
      <c r="DA43" s="609"/>
      <c r="DB43" s="609"/>
      <c r="DC43" s="610"/>
      <c r="DD43" s="594">
        <v>75391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329</v>
      </c>
      <c r="CD44" s="601" t="s">
        <v>282</v>
      </c>
      <c r="CE44" s="602"/>
      <c r="CF44" s="585" t="s">
        <v>330</v>
      </c>
      <c r="CG44" s="586"/>
      <c r="CH44" s="586"/>
      <c r="CI44" s="586"/>
      <c r="CJ44" s="586"/>
      <c r="CK44" s="586"/>
      <c r="CL44" s="586"/>
      <c r="CM44" s="586"/>
      <c r="CN44" s="586"/>
      <c r="CO44" s="586"/>
      <c r="CP44" s="586"/>
      <c r="CQ44" s="587"/>
      <c r="CR44" s="588">
        <v>3069876</v>
      </c>
      <c r="CS44" s="589"/>
      <c r="CT44" s="589"/>
      <c r="CU44" s="589"/>
      <c r="CV44" s="589"/>
      <c r="CW44" s="589"/>
      <c r="CX44" s="589"/>
      <c r="CY44" s="590"/>
      <c r="CZ44" s="591">
        <v>12.4</v>
      </c>
      <c r="DA44" s="592"/>
      <c r="DB44" s="592"/>
      <c r="DC44" s="593"/>
      <c r="DD44" s="594">
        <v>412218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331</v>
      </c>
      <c r="CG45" s="586"/>
      <c r="CH45" s="586"/>
      <c r="CI45" s="586"/>
      <c r="CJ45" s="586"/>
      <c r="CK45" s="586"/>
      <c r="CL45" s="586"/>
      <c r="CM45" s="586"/>
      <c r="CN45" s="586"/>
      <c r="CO45" s="586"/>
      <c r="CP45" s="586"/>
      <c r="CQ45" s="587"/>
      <c r="CR45" s="588">
        <v>918894</v>
      </c>
      <c r="CS45" s="607"/>
      <c r="CT45" s="607"/>
      <c r="CU45" s="607"/>
      <c r="CV45" s="607"/>
      <c r="CW45" s="607"/>
      <c r="CX45" s="607"/>
      <c r="CY45" s="608"/>
      <c r="CZ45" s="591">
        <v>3.7</v>
      </c>
      <c r="DA45" s="609"/>
      <c r="DB45" s="609"/>
      <c r="DC45" s="610"/>
      <c r="DD45" s="594">
        <v>48291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332</v>
      </c>
      <c r="CG46" s="586"/>
      <c r="CH46" s="586"/>
      <c r="CI46" s="586"/>
      <c r="CJ46" s="586"/>
      <c r="CK46" s="586"/>
      <c r="CL46" s="586"/>
      <c r="CM46" s="586"/>
      <c r="CN46" s="586"/>
      <c r="CO46" s="586"/>
      <c r="CP46" s="586"/>
      <c r="CQ46" s="587"/>
      <c r="CR46" s="588">
        <v>2109103</v>
      </c>
      <c r="CS46" s="589"/>
      <c r="CT46" s="589"/>
      <c r="CU46" s="589"/>
      <c r="CV46" s="589"/>
      <c r="CW46" s="589"/>
      <c r="CX46" s="589"/>
      <c r="CY46" s="590"/>
      <c r="CZ46" s="591">
        <v>8.5</v>
      </c>
      <c r="DA46" s="592"/>
      <c r="DB46" s="592"/>
      <c r="DC46" s="593"/>
      <c r="DD46" s="594">
        <v>355996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333</v>
      </c>
      <c r="CG47" s="586"/>
      <c r="CH47" s="586"/>
      <c r="CI47" s="586"/>
      <c r="CJ47" s="586"/>
      <c r="CK47" s="586"/>
      <c r="CL47" s="586"/>
      <c r="CM47" s="586"/>
      <c r="CN47" s="586"/>
      <c r="CO47" s="586"/>
      <c r="CP47" s="586"/>
      <c r="CQ47" s="587"/>
      <c r="CR47" s="588">
        <v>11714</v>
      </c>
      <c r="CS47" s="607"/>
      <c r="CT47" s="607"/>
      <c r="CU47" s="607"/>
      <c r="CV47" s="607"/>
      <c r="CW47" s="607"/>
      <c r="CX47" s="607"/>
      <c r="CY47" s="608"/>
      <c r="CZ47" s="591">
        <v>0</v>
      </c>
      <c r="DA47" s="609"/>
      <c r="DB47" s="609"/>
      <c r="DC47" s="610"/>
      <c r="DD47" s="594">
        <v>1520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334</v>
      </c>
      <c r="CG48" s="586"/>
      <c r="CH48" s="586"/>
      <c r="CI48" s="586"/>
      <c r="CJ48" s="586"/>
      <c r="CK48" s="586"/>
      <c r="CL48" s="586"/>
      <c r="CM48" s="586"/>
      <c r="CN48" s="586"/>
      <c r="CO48" s="586"/>
      <c r="CP48" s="586"/>
      <c r="CQ48" s="587"/>
      <c r="CR48" s="588" t="s">
        <v>151</v>
      </c>
      <c r="CS48" s="589"/>
      <c r="CT48" s="589"/>
      <c r="CU48" s="589"/>
      <c r="CV48" s="589"/>
      <c r="CW48" s="589"/>
      <c r="CX48" s="589"/>
      <c r="CY48" s="590"/>
      <c r="CZ48" s="591" t="s">
        <v>151</v>
      </c>
      <c r="DA48" s="592"/>
      <c r="DB48" s="592"/>
      <c r="DC48" s="593"/>
      <c r="DD48" s="594" t="s">
        <v>151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335</v>
      </c>
      <c r="CE49" s="570"/>
      <c r="CF49" s="570"/>
      <c r="CG49" s="570"/>
      <c r="CH49" s="570"/>
      <c r="CI49" s="570"/>
      <c r="CJ49" s="570"/>
      <c r="CK49" s="570"/>
      <c r="CL49" s="570"/>
      <c r="CM49" s="570"/>
      <c r="CN49" s="570"/>
      <c r="CO49" s="570"/>
      <c r="CP49" s="570"/>
      <c r="CQ49" s="571"/>
      <c r="CR49" s="572">
        <v>24853974</v>
      </c>
      <c r="CS49" s="573"/>
      <c r="CT49" s="573"/>
      <c r="CU49" s="573"/>
      <c r="CV49" s="573"/>
      <c r="CW49" s="573"/>
      <c r="CX49" s="573"/>
      <c r="CY49" s="574"/>
      <c r="CZ49" s="575">
        <v>100</v>
      </c>
      <c r="DA49" s="576"/>
      <c r="DB49" s="576"/>
      <c r="DC49" s="577"/>
      <c r="DD49" s="578">
        <v>16947561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337</v>
      </c>
      <c r="DK2" s="1107"/>
      <c r="DL2" s="1107"/>
      <c r="DM2" s="1107"/>
      <c r="DN2" s="1107"/>
      <c r="DO2" s="1108"/>
      <c r="DP2" s="200"/>
      <c r="DQ2" s="1106" t="s">
        <v>338</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339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341</v>
      </c>
      <c r="B5" s="992"/>
      <c r="C5" s="992"/>
      <c r="D5" s="992"/>
      <c r="E5" s="992"/>
      <c r="F5" s="992"/>
      <c r="G5" s="992"/>
      <c r="H5" s="992"/>
      <c r="I5" s="992"/>
      <c r="J5" s="992"/>
      <c r="K5" s="992"/>
      <c r="L5" s="992"/>
      <c r="M5" s="992"/>
      <c r="N5" s="992"/>
      <c r="O5" s="992"/>
      <c r="P5" s="993"/>
      <c r="Q5" s="997" t="s">
        <v>342</v>
      </c>
      <c r="R5" s="998"/>
      <c r="S5" s="998"/>
      <c r="T5" s="998"/>
      <c r="U5" s="999"/>
      <c r="V5" s="997" t="s">
        <v>343</v>
      </c>
      <c r="W5" s="998"/>
      <c r="X5" s="998"/>
      <c r="Y5" s="998"/>
      <c r="Z5" s="999"/>
      <c r="AA5" s="997" t="s">
        <v>344</v>
      </c>
      <c r="AB5" s="998"/>
      <c r="AC5" s="998"/>
      <c r="AD5" s="998"/>
      <c r="AE5" s="998"/>
      <c r="AF5" s="1109" t="s">
        <v>345</v>
      </c>
      <c r="AG5" s="998"/>
      <c r="AH5" s="998"/>
      <c r="AI5" s="998"/>
      <c r="AJ5" s="1013"/>
      <c r="AK5" s="998" t="s">
        <v>346</v>
      </c>
      <c r="AL5" s="998"/>
      <c r="AM5" s="998"/>
      <c r="AN5" s="998"/>
      <c r="AO5" s="999"/>
      <c r="AP5" s="997" t="s">
        <v>347</v>
      </c>
      <c r="AQ5" s="998"/>
      <c r="AR5" s="998"/>
      <c r="AS5" s="998"/>
      <c r="AT5" s="999"/>
      <c r="AU5" s="997" t="s">
        <v>348</v>
      </c>
      <c r="AV5" s="998"/>
      <c r="AW5" s="998"/>
      <c r="AX5" s="998"/>
      <c r="AY5" s="1013"/>
      <c r="AZ5" s="207"/>
      <c r="BA5" s="207"/>
      <c r="BB5" s="207"/>
      <c r="BC5" s="207"/>
      <c r="BD5" s="207"/>
      <c r="BE5" s="208"/>
      <c r="BF5" s="208"/>
      <c r="BG5" s="208"/>
      <c r="BH5" s="208"/>
      <c r="BI5" s="208"/>
      <c r="BJ5" s="208"/>
      <c r="BK5" s="208"/>
      <c r="BL5" s="208"/>
      <c r="BM5" s="208"/>
      <c r="BN5" s="208"/>
      <c r="BO5" s="208"/>
      <c r="BP5" s="208"/>
      <c r="BQ5" s="991" t="s">
        <v>349</v>
      </c>
      <c r="BR5" s="992"/>
      <c r="BS5" s="992"/>
      <c r="BT5" s="992"/>
      <c r="BU5" s="992"/>
      <c r="BV5" s="992"/>
      <c r="BW5" s="992"/>
      <c r="BX5" s="992"/>
      <c r="BY5" s="992"/>
      <c r="BZ5" s="992"/>
      <c r="CA5" s="992"/>
      <c r="CB5" s="992"/>
      <c r="CC5" s="992"/>
      <c r="CD5" s="992"/>
      <c r="CE5" s="992"/>
      <c r="CF5" s="992"/>
      <c r="CG5" s="993"/>
      <c r="CH5" s="997" t="s">
        <v>350</v>
      </c>
      <c r="CI5" s="998"/>
      <c r="CJ5" s="998"/>
      <c r="CK5" s="998"/>
      <c r="CL5" s="999"/>
      <c r="CM5" s="997" t="s">
        <v>351</v>
      </c>
      <c r="CN5" s="998"/>
      <c r="CO5" s="998"/>
      <c r="CP5" s="998"/>
      <c r="CQ5" s="999"/>
      <c r="CR5" s="997" t="s">
        <v>352</v>
      </c>
      <c r="CS5" s="998"/>
      <c r="CT5" s="998"/>
      <c r="CU5" s="998"/>
      <c r="CV5" s="999"/>
      <c r="CW5" s="997" t="s">
        <v>353</v>
      </c>
      <c r="CX5" s="998"/>
      <c r="CY5" s="998"/>
      <c r="CZ5" s="998"/>
      <c r="DA5" s="999"/>
      <c r="DB5" s="997" t="s">
        <v>354</v>
      </c>
      <c r="DC5" s="998"/>
      <c r="DD5" s="998"/>
      <c r="DE5" s="998"/>
      <c r="DF5" s="999"/>
      <c r="DG5" s="1094" t="s">
        <v>355</v>
      </c>
      <c r="DH5" s="1095"/>
      <c r="DI5" s="1095"/>
      <c r="DJ5" s="1095"/>
      <c r="DK5" s="1096"/>
      <c r="DL5" s="1094" t="s">
        <v>356</v>
      </c>
      <c r="DM5" s="1095"/>
      <c r="DN5" s="1095"/>
      <c r="DO5" s="1095"/>
      <c r="DP5" s="1096"/>
      <c r="DQ5" s="997" t="s">
        <v>357</v>
      </c>
      <c r="DR5" s="998"/>
      <c r="DS5" s="998"/>
      <c r="DT5" s="998"/>
      <c r="DU5" s="999"/>
      <c r="DV5" s="997" t="s">
        <v>348</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358</v>
      </c>
      <c r="C7" s="1047"/>
      <c r="D7" s="1047"/>
      <c r="E7" s="1047"/>
      <c r="F7" s="1047"/>
      <c r="G7" s="1047"/>
      <c r="H7" s="1047"/>
      <c r="I7" s="1047"/>
      <c r="J7" s="1047"/>
      <c r="K7" s="1047"/>
      <c r="L7" s="1047"/>
      <c r="M7" s="1047"/>
      <c r="N7" s="1047"/>
      <c r="O7" s="1047"/>
      <c r="P7" s="1048"/>
      <c r="Q7" s="1100">
        <v>26087</v>
      </c>
      <c r="R7" s="1101"/>
      <c r="S7" s="1101"/>
      <c r="T7" s="1101"/>
      <c r="U7" s="1101"/>
      <c r="V7" s="1101">
        <v>24854</v>
      </c>
      <c r="W7" s="1101"/>
      <c r="X7" s="1101"/>
      <c r="Y7" s="1101"/>
      <c r="Z7" s="1101"/>
      <c r="AA7" s="1101">
        <v>1233</v>
      </c>
      <c r="AB7" s="1101"/>
      <c r="AC7" s="1101"/>
      <c r="AD7" s="1101"/>
      <c r="AE7" s="1102"/>
      <c r="AF7" s="1103">
        <v>1014</v>
      </c>
      <c r="AG7" s="1104"/>
      <c r="AH7" s="1104"/>
      <c r="AI7" s="1104"/>
      <c r="AJ7" s="1105"/>
      <c r="AK7" s="1087">
        <v>215</v>
      </c>
      <c r="AL7" s="1088"/>
      <c r="AM7" s="1088"/>
      <c r="AN7" s="1088"/>
      <c r="AO7" s="1088"/>
      <c r="AP7" s="1088">
        <v>31178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359</v>
      </c>
      <c r="C8" s="1028"/>
      <c r="D8" s="1028"/>
      <c r="E8" s="1028"/>
      <c r="F8" s="1028"/>
      <c r="G8" s="1028"/>
      <c r="H8" s="1028"/>
      <c r="I8" s="1028"/>
      <c r="J8" s="1028"/>
      <c r="K8" s="1028"/>
      <c r="L8" s="1028"/>
      <c r="M8" s="1028"/>
      <c r="N8" s="1028"/>
      <c r="O8" s="1028"/>
      <c r="P8" s="1029"/>
      <c r="Q8" s="1039">
        <v>9</v>
      </c>
      <c r="R8" s="1040"/>
      <c r="S8" s="1040"/>
      <c r="T8" s="1040"/>
      <c r="U8" s="1040"/>
      <c r="V8" s="1040">
        <v>9</v>
      </c>
      <c r="W8" s="1040"/>
      <c r="X8" s="1040"/>
      <c r="Y8" s="1040"/>
      <c r="Z8" s="1040"/>
      <c r="AA8" s="1040">
        <v>0</v>
      </c>
      <c r="AB8" s="1040"/>
      <c r="AC8" s="1040"/>
      <c r="AD8" s="1040"/>
      <c r="AE8" s="1041"/>
      <c r="AF8" s="1033">
        <v>0</v>
      </c>
      <c r="AG8" s="1034"/>
      <c r="AH8" s="1034"/>
      <c r="AI8" s="1034"/>
      <c r="AJ8" s="1035"/>
      <c r="AK8" s="1082">
        <v>9</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361</v>
      </c>
      <c r="B23" s="940" t="s">
        <v>362</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1014</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363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341</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348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374</v>
      </c>
      <c r="C28" s="1047"/>
      <c r="D28" s="1047"/>
      <c r="E28" s="1047"/>
      <c r="F28" s="1047"/>
      <c r="G28" s="1047"/>
      <c r="H28" s="1047"/>
      <c r="I28" s="1047"/>
      <c r="J28" s="1047"/>
      <c r="K28" s="1047"/>
      <c r="L28" s="1047"/>
      <c r="M28" s="1047"/>
      <c r="N28" s="1047"/>
      <c r="O28" s="1047"/>
      <c r="P28" s="1048"/>
      <c r="Q28" s="1049">
        <v>5238</v>
      </c>
      <c r="R28" s="1050"/>
      <c r="S28" s="1050"/>
      <c r="T28" s="1050"/>
      <c r="U28" s="1050"/>
      <c r="V28" s="1050">
        <v>5390</v>
      </c>
      <c r="W28" s="1050"/>
      <c r="X28" s="1050"/>
      <c r="Y28" s="1050"/>
      <c r="Z28" s="1050"/>
      <c r="AA28" s="1050">
        <v>-152</v>
      </c>
      <c r="AB28" s="1050"/>
      <c r="AC28" s="1050"/>
      <c r="AD28" s="1050"/>
      <c r="AE28" s="1051"/>
      <c r="AF28" s="1052">
        <v>-152</v>
      </c>
      <c r="AG28" s="1050"/>
      <c r="AH28" s="1050"/>
      <c r="AI28" s="1050"/>
      <c r="AJ28" s="1053"/>
      <c r="AK28" s="1054">
        <v>335</v>
      </c>
      <c r="AL28" s="1042"/>
      <c r="AM28" s="1042"/>
      <c r="AN28" s="1042"/>
      <c r="AO28" s="1042"/>
      <c r="AP28" s="1042">
        <v>0</v>
      </c>
      <c r="AQ28" s="1042"/>
      <c r="AR28" s="1042"/>
      <c r="AS28" s="1042"/>
      <c r="AT28" s="1042"/>
      <c r="AU28" s="1042">
        <v>0</v>
      </c>
      <c r="AV28" s="1042"/>
      <c r="AW28" s="1042"/>
      <c r="AX28" s="1042"/>
      <c r="AY28" s="1042"/>
      <c r="AZ28" s="1043" t="s">
        <v>551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375</v>
      </c>
      <c r="C29" s="1028"/>
      <c r="D29" s="1028"/>
      <c r="E29" s="1028"/>
      <c r="F29" s="1028"/>
      <c r="G29" s="1028"/>
      <c r="H29" s="1028"/>
      <c r="I29" s="1028"/>
      <c r="J29" s="1028"/>
      <c r="K29" s="1028"/>
      <c r="L29" s="1028"/>
      <c r="M29" s="1028"/>
      <c r="N29" s="1028"/>
      <c r="O29" s="1028"/>
      <c r="P29" s="1029"/>
      <c r="Q29" s="1039">
        <v>252</v>
      </c>
      <c r="R29" s="1040"/>
      <c r="S29" s="1040"/>
      <c r="T29" s="1040"/>
      <c r="U29" s="1040"/>
      <c r="V29" s="1040">
        <v>251</v>
      </c>
      <c r="W29" s="1040"/>
      <c r="X29" s="1040"/>
      <c r="Y29" s="1040"/>
      <c r="Z29" s="1040"/>
      <c r="AA29" s="1040">
        <v>1</v>
      </c>
      <c r="AB29" s="1040"/>
      <c r="AC29" s="1040"/>
      <c r="AD29" s="1040"/>
      <c r="AE29" s="1041"/>
      <c r="AF29" s="1033">
        <v>1</v>
      </c>
      <c r="AG29" s="1034"/>
      <c r="AH29" s="1034"/>
      <c r="AI29" s="1034"/>
      <c r="AJ29" s="1035"/>
      <c r="AK29" s="976">
        <v>67</v>
      </c>
      <c r="AL29" s="967"/>
      <c r="AM29" s="967"/>
      <c r="AN29" s="967"/>
      <c r="AO29" s="967"/>
      <c r="AP29" s="967">
        <v>119</v>
      </c>
      <c r="AQ29" s="967"/>
      <c r="AR29" s="967"/>
      <c r="AS29" s="967"/>
      <c r="AT29" s="967"/>
      <c r="AU29" s="967">
        <v>27</v>
      </c>
      <c r="AV29" s="967"/>
      <c r="AW29" s="967"/>
      <c r="AX29" s="967"/>
      <c r="AY29" s="967"/>
      <c r="AZ29" s="1038" t="s">
        <v>551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376</v>
      </c>
      <c r="C30" s="1028"/>
      <c r="D30" s="1028"/>
      <c r="E30" s="1028"/>
      <c r="F30" s="1028"/>
      <c r="G30" s="1028"/>
      <c r="H30" s="1028"/>
      <c r="I30" s="1028"/>
      <c r="J30" s="1028"/>
      <c r="K30" s="1028"/>
      <c r="L30" s="1028"/>
      <c r="M30" s="1028"/>
      <c r="N30" s="1028"/>
      <c r="O30" s="1028"/>
      <c r="P30" s="1029"/>
      <c r="Q30" s="1039">
        <v>4411</v>
      </c>
      <c r="R30" s="1040"/>
      <c r="S30" s="1040"/>
      <c r="T30" s="1040"/>
      <c r="U30" s="1040"/>
      <c r="V30" s="1040">
        <v>4337</v>
      </c>
      <c r="W30" s="1040"/>
      <c r="X30" s="1040"/>
      <c r="Y30" s="1040"/>
      <c r="Z30" s="1040"/>
      <c r="AA30" s="1040">
        <v>74</v>
      </c>
      <c r="AB30" s="1040"/>
      <c r="AC30" s="1040"/>
      <c r="AD30" s="1040"/>
      <c r="AE30" s="1041"/>
      <c r="AF30" s="1033">
        <v>74</v>
      </c>
      <c r="AG30" s="1034"/>
      <c r="AH30" s="1034"/>
      <c r="AI30" s="1034"/>
      <c r="AJ30" s="1035"/>
      <c r="AK30" s="976">
        <v>618</v>
      </c>
      <c r="AL30" s="967"/>
      <c r="AM30" s="967"/>
      <c r="AN30" s="967"/>
      <c r="AO30" s="967"/>
      <c r="AP30" s="967">
        <v>0</v>
      </c>
      <c r="AQ30" s="967"/>
      <c r="AR30" s="967"/>
      <c r="AS30" s="967"/>
      <c r="AT30" s="967"/>
      <c r="AU30" s="967">
        <v>0</v>
      </c>
      <c r="AV30" s="967"/>
      <c r="AW30" s="967"/>
      <c r="AX30" s="967"/>
      <c r="AY30" s="967"/>
      <c r="AZ30" s="1038" t="s">
        <v>551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377</v>
      </c>
      <c r="C31" s="1028"/>
      <c r="D31" s="1028"/>
      <c r="E31" s="1028"/>
      <c r="F31" s="1028"/>
      <c r="G31" s="1028"/>
      <c r="H31" s="1028"/>
      <c r="I31" s="1028"/>
      <c r="J31" s="1028"/>
      <c r="K31" s="1028"/>
      <c r="L31" s="1028"/>
      <c r="M31" s="1028"/>
      <c r="N31" s="1028"/>
      <c r="O31" s="1028"/>
      <c r="P31" s="1029"/>
      <c r="Q31" s="1039">
        <v>501</v>
      </c>
      <c r="R31" s="1040"/>
      <c r="S31" s="1040"/>
      <c r="T31" s="1040"/>
      <c r="U31" s="1040"/>
      <c r="V31" s="1040">
        <v>491</v>
      </c>
      <c r="W31" s="1040"/>
      <c r="X31" s="1040"/>
      <c r="Y31" s="1040"/>
      <c r="Z31" s="1040"/>
      <c r="AA31" s="1040">
        <v>10</v>
      </c>
      <c r="AB31" s="1040"/>
      <c r="AC31" s="1040"/>
      <c r="AD31" s="1040"/>
      <c r="AE31" s="1041"/>
      <c r="AF31" s="1033">
        <v>10</v>
      </c>
      <c r="AG31" s="1034"/>
      <c r="AH31" s="1034"/>
      <c r="AI31" s="1034"/>
      <c r="AJ31" s="1035"/>
      <c r="AK31" s="976">
        <v>141</v>
      </c>
      <c r="AL31" s="967"/>
      <c r="AM31" s="967"/>
      <c r="AN31" s="967"/>
      <c r="AO31" s="967"/>
      <c r="AP31" s="967">
        <v>0</v>
      </c>
      <c r="AQ31" s="967"/>
      <c r="AR31" s="967"/>
      <c r="AS31" s="967"/>
      <c r="AT31" s="967"/>
      <c r="AU31" s="967">
        <v>0</v>
      </c>
      <c r="AV31" s="967"/>
      <c r="AW31" s="967"/>
      <c r="AX31" s="967"/>
      <c r="AY31" s="967"/>
      <c r="AZ31" s="1038" t="s">
        <v>551</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378</v>
      </c>
      <c r="C32" s="1028"/>
      <c r="D32" s="1028"/>
      <c r="E32" s="1028"/>
      <c r="F32" s="1028"/>
      <c r="G32" s="1028"/>
      <c r="H32" s="1028"/>
      <c r="I32" s="1028"/>
      <c r="J32" s="1028"/>
      <c r="K32" s="1028"/>
      <c r="L32" s="1028"/>
      <c r="M32" s="1028"/>
      <c r="N32" s="1028"/>
      <c r="O32" s="1028"/>
      <c r="P32" s="1029"/>
      <c r="Q32" s="1039">
        <v>1147</v>
      </c>
      <c r="R32" s="1040"/>
      <c r="S32" s="1040"/>
      <c r="T32" s="1040"/>
      <c r="U32" s="1040"/>
      <c r="V32" s="1040">
        <v>1436</v>
      </c>
      <c r="W32" s="1040"/>
      <c r="X32" s="1040"/>
      <c r="Y32" s="1040"/>
      <c r="Z32" s="1040"/>
      <c r="AA32" s="1040">
        <v>-214</v>
      </c>
      <c r="AB32" s="1040"/>
      <c r="AC32" s="1040"/>
      <c r="AD32" s="1040"/>
      <c r="AE32" s="1041"/>
      <c r="AF32" s="1033">
        <v>772</v>
      </c>
      <c r="AG32" s="1034"/>
      <c r="AH32" s="1034"/>
      <c r="AI32" s="1034"/>
      <c r="AJ32" s="1035"/>
      <c r="AK32" s="976">
        <v>515</v>
      </c>
      <c r="AL32" s="967"/>
      <c r="AM32" s="967"/>
      <c r="AN32" s="967"/>
      <c r="AO32" s="967"/>
      <c r="AP32" s="967">
        <v>9211</v>
      </c>
      <c r="AQ32" s="967"/>
      <c r="AR32" s="967"/>
      <c r="AS32" s="967"/>
      <c r="AT32" s="967"/>
      <c r="AU32" s="967">
        <v>5121</v>
      </c>
      <c r="AV32" s="967"/>
      <c r="AW32" s="967"/>
      <c r="AX32" s="967"/>
      <c r="AY32" s="967"/>
      <c r="AZ32" s="1038" t="s">
        <v>551</v>
      </c>
      <c r="BA32" s="1038"/>
      <c r="BB32" s="1038"/>
      <c r="BC32" s="1038"/>
      <c r="BD32" s="1038"/>
      <c r="BE32" s="1022" t="s">
        <v>379</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380</v>
      </c>
      <c r="C33" s="1028"/>
      <c r="D33" s="1028"/>
      <c r="E33" s="1028"/>
      <c r="F33" s="1028"/>
      <c r="G33" s="1028"/>
      <c r="H33" s="1028"/>
      <c r="I33" s="1028"/>
      <c r="J33" s="1028"/>
      <c r="K33" s="1028"/>
      <c r="L33" s="1028"/>
      <c r="M33" s="1028"/>
      <c r="N33" s="1028"/>
      <c r="O33" s="1028"/>
      <c r="P33" s="1029"/>
      <c r="Q33" s="1039">
        <v>3719</v>
      </c>
      <c r="R33" s="1040"/>
      <c r="S33" s="1040"/>
      <c r="T33" s="1040"/>
      <c r="U33" s="1040"/>
      <c r="V33" s="1040">
        <v>3897</v>
      </c>
      <c r="W33" s="1040"/>
      <c r="X33" s="1040"/>
      <c r="Y33" s="1040"/>
      <c r="Z33" s="1040"/>
      <c r="AA33" s="1040">
        <v>-178</v>
      </c>
      <c r="AB33" s="1040"/>
      <c r="AC33" s="1040"/>
      <c r="AD33" s="1040"/>
      <c r="AE33" s="1041"/>
      <c r="AF33" s="1033" t="s">
        <v>381</v>
      </c>
      <c r="AG33" s="1034"/>
      <c r="AH33" s="1034"/>
      <c r="AI33" s="1034"/>
      <c r="AJ33" s="1035"/>
      <c r="AK33" s="976">
        <v>618</v>
      </c>
      <c r="AL33" s="967"/>
      <c r="AM33" s="967"/>
      <c r="AN33" s="967"/>
      <c r="AO33" s="967"/>
      <c r="AP33" s="967">
        <v>2990</v>
      </c>
      <c r="AQ33" s="967"/>
      <c r="AR33" s="967"/>
      <c r="AS33" s="967"/>
      <c r="AT33" s="967"/>
      <c r="AU33" s="967">
        <v>1840</v>
      </c>
      <c r="AV33" s="967"/>
      <c r="AW33" s="967"/>
      <c r="AX33" s="967"/>
      <c r="AY33" s="967"/>
      <c r="AZ33" s="1038" t="s">
        <v>551</v>
      </c>
      <c r="BA33" s="1038"/>
      <c r="BB33" s="1038"/>
      <c r="BC33" s="1038"/>
      <c r="BD33" s="1038"/>
      <c r="BE33" s="1022" t="s">
        <v>379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382</v>
      </c>
      <c r="C34" s="1028"/>
      <c r="D34" s="1028"/>
      <c r="E34" s="1028"/>
      <c r="F34" s="1028"/>
      <c r="G34" s="1028"/>
      <c r="H34" s="1028"/>
      <c r="I34" s="1028"/>
      <c r="J34" s="1028"/>
      <c r="K34" s="1028"/>
      <c r="L34" s="1028"/>
      <c r="M34" s="1028"/>
      <c r="N34" s="1028"/>
      <c r="O34" s="1028"/>
      <c r="P34" s="1029"/>
      <c r="Q34" s="1039">
        <v>70</v>
      </c>
      <c r="R34" s="1040"/>
      <c r="S34" s="1040"/>
      <c r="T34" s="1040"/>
      <c r="U34" s="1040"/>
      <c r="V34" s="1040">
        <v>65</v>
      </c>
      <c r="W34" s="1040"/>
      <c r="X34" s="1040"/>
      <c r="Y34" s="1040"/>
      <c r="Z34" s="1040"/>
      <c r="AA34" s="1040">
        <v>5</v>
      </c>
      <c r="AB34" s="1040"/>
      <c r="AC34" s="1040"/>
      <c r="AD34" s="1040"/>
      <c r="AE34" s="1041"/>
      <c r="AF34" s="1033">
        <v>62</v>
      </c>
      <c r="AG34" s="1034"/>
      <c r="AH34" s="1034"/>
      <c r="AI34" s="1034"/>
      <c r="AJ34" s="1035"/>
      <c r="AK34" s="976">
        <v>0</v>
      </c>
      <c r="AL34" s="967"/>
      <c r="AM34" s="967"/>
      <c r="AN34" s="967"/>
      <c r="AO34" s="967"/>
      <c r="AP34" s="967">
        <v>0</v>
      </c>
      <c r="AQ34" s="967"/>
      <c r="AR34" s="967"/>
      <c r="AS34" s="967"/>
      <c r="AT34" s="967"/>
      <c r="AU34" s="967">
        <v>0</v>
      </c>
      <c r="AV34" s="967"/>
      <c r="AW34" s="967"/>
      <c r="AX34" s="967"/>
      <c r="AY34" s="967"/>
      <c r="AZ34" s="1038" t="s">
        <v>551</v>
      </c>
      <c r="BA34" s="1038"/>
      <c r="BB34" s="1038"/>
      <c r="BC34" s="1038"/>
      <c r="BD34" s="1038"/>
      <c r="BE34" s="1022" t="s">
        <v>379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383</v>
      </c>
      <c r="C35" s="1028"/>
      <c r="D35" s="1028"/>
      <c r="E35" s="1028"/>
      <c r="F35" s="1028"/>
      <c r="G35" s="1028"/>
      <c r="H35" s="1028"/>
      <c r="I35" s="1028"/>
      <c r="J35" s="1028"/>
      <c r="K35" s="1028"/>
      <c r="L35" s="1028"/>
      <c r="M35" s="1028"/>
      <c r="N35" s="1028"/>
      <c r="O35" s="1028"/>
      <c r="P35" s="1029"/>
      <c r="Q35" s="1039">
        <v>1903</v>
      </c>
      <c r="R35" s="1040"/>
      <c r="S35" s="1040"/>
      <c r="T35" s="1040"/>
      <c r="U35" s="1040"/>
      <c r="V35" s="1040">
        <v>1899</v>
      </c>
      <c r="W35" s="1040"/>
      <c r="X35" s="1040"/>
      <c r="Y35" s="1040"/>
      <c r="Z35" s="1040"/>
      <c r="AA35" s="1040">
        <v>4</v>
      </c>
      <c r="AB35" s="1040"/>
      <c r="AC35" s="1040"/>
      <c r="AD35" s="1040"/>
      <c r="AE35" s="1041"/>
      <c r="AF35" s="1033">
        <v>1</v>
      </c>
      <c r="AG35" s="1034"/>
      <c r="AH35" s="1034"/>
      <c r="AI35" s="1034"/>
      <c r="AJ35" s="1035"/>
      <c r="AK35" s="976">
        <v>1051</v>
      </c>
      <c r="AL35" s="967"/>
      <c r="AM35" s="967"/>
      <c r="AN35" s="967"/>
      <c r="AO35" s="967"/>
      <c r="AP35" s="967">
        <v>14474</v>
      </c>
      <c r="AQ35" s="967"/>
      <c r="AR35" s="967"/>
      <c r="AS35" s="967"/>
      <c r="AT35" s="967"/>
      <c r="AU35" s="967">
        <v>14156</v>
      </c>
      <c r="AV35" s="967"/>
      <c r="AW35" s="967"/>
      <c r="AX35" s="967"/>
      <c r="AY35" s="967"/>
      <c r="AZ35" s="1038" t="s">
        <v>551</v>
      </c>
      <c r="BA35" s="1038"/>
      <c r="BB35" s="1038"/>
      <c r="BC35" s="1038"/>
      <c r="BD35" s="1038"/>
      <c r="BE35" s="1022" t="s">
        <v>384</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385</v>
      </c>
      <c r="C36" s="1028"/>
      <c r="D36" s="1028"/>
      <c r="E36" s="1028"/>
      <c r="F36" s="1028"/>
      <c r="G36" s="1028"/>
      <c r="H36" s="1028"/>
      <c r="I36" s="1028"/>
      <c r="J36" s="1028"/>
      <c r="K36" s="1028"/>
      <c r="L36" s="1028"/>
      <c r="M36" s="1028"/>
      <c r="N36" s="1028"/>
      <c r="O36" s="1028"/>
      <c r="P36" s="1029"/>
      <c r="Q36" s="1039">
        <v>738</v>
      </c>
      <c r="R36" s="1040"/>
      <c r="S36" s="1040"/>
      <c r="T36" s="1040"/>
      <c r="U36" s="1040"/>
      <c r="V36" s="1040">
        <v>737</v>
      </c>
      <c r="W36" s="1040"/>
      <c r="X36" s="1040"/>
      <c r="Y36" s="1040"/>
      <c r="Z36" s="1040"/>
      <c r="AA36" s="1040">
        <v>1</v>
      </c>
      <c r="AB36" s="1040"/>
      <c r="AC36" s="1040"/>
      <c r="AD36" s="1040"/>
      <c r="AE36" s="1041"/>
      <c r="AF36" s="1033">
        <v>1</v>
      </c>
      <c r="AG36" s="1034"/>
      <c r="AH36" s="1034"/>
      <c r="AI36" s="1034"/>
      <c r="AJ36" s="1035"/>
      <c r="AK36" s="976">
        <v>445</v>
      </c>
      <c r="AL36" s="967"/>
      <c r="AM36" s="967"/>
      <c r="AN36" s="967"/>
      <c r="AO36" s="967"/>
      <c r="AP36" s="967">
        <v>5968</v>
      </c>
      <c r="AQ36" s="967"/>
      <c r="AR36" s="967"/>
      <c r="AS36" s="967"/>
      <c r="AT36" s="967"/>
      <c r="AU36" s="967">
        <v>5860</v>
      </c>
      <c r="AV36" s="967"/>
      <c r="AW36" s="967"/>
      <c r="AX36" s="967"/>
      <c r="AY36" s="967"/>
      <c r="AZ36" s="1038" t="s">
        <v>551</v>
      </c>
      <c r="BA36" s="1038"/>
      <c r="BB36" s="1038"/>
      <c r="BC36" s="1038"/>
      <c r="BD36" s="1038"/>
      <c r="BE36" s="1022" t="s">
        <v>384</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361</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769</v>
      </c>
      <c r="AG63" s="955"/>
      <c r="AH63" s="955"/>
      <c r="AI63" s="955"/>
      <c r="AJ63" s="1020"/>
      <c r="AK63" s="1021"/>
      <c r="AL63" s="959"/>
      <c r="AM63" s="959"/>
      <c r="AN63" s="959"/>
      <c r="AO63" s="959"/>
      <c r="AP63" s="955">
        <f>SUM(AP28:AT36)</f>
        <v>32762</v>
      </c>
      <c r="AQ63" s="955"/>
      <c r="AR63" s="955"/>
      <c r="AS63" s="955"/>
      <c r="AT63" s="955"/>
      <c r="AU63" s="955">
        <f>SUM(AU28:AY36)</f>
        <v>27004</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390</v>
      </c>
      <c r="R66" s="998"/>
      <c r="S66" s="998"/>
      <c r="T66" s="998"/>
      <c r="U66" s="999"/>
      <c r="V66" s="997" t="s">
        <v>391</v>
      </c>
      <c r="W66" s="998"/>
      <c r="X66" s="998"/>
      <c r="Y66" s="998"/>
      <c r="Z66" s="999"/>
      <c r="AA66" s="997" t="s">
        <v>392</v>
      </c>
      <c r="AB66" s="998"/>
      <c r="AC66" s="998"/>
      <c r="AD66" s="998"/>
      <c r="AE66" s="999"/>
      <c r="AF66" s="1003" t="s">
        <v>393</v>
      </c>
      <c r="AG66" s="1004"/>
      <c r="AH66" s="1004"/>
      <c r="AI66" s="1004"/>
      <c r="AJ66" s="1005"/>
      <c r="AK66" s="997" t="s">
        <v>394</v>
      </c>
      <c r="AL66" s="992"/>
      <c r="AM66" s="992"/>
      <c r="AN66" s="992"/>
      <c r="AO66" s="993"/>
      <c r="AP66" s="997" t="s">
        <v>395</v>
      </c>
      <c r="AQ66" s="998"/>
      <c r="AR66" s="998"/>
      <c r="AS66" s="998"/>
      <c r="AT66" s="999"/>
      <c r="AU66" s="997" t="s">
        <v>396</v>
      </c>
      <c r="AV66" s="998"/>
      <c r="AW66" s="998"/>
      <c r="AX66" s="998"/>
      <c r="AY66" s="999"/>
      <c r="AZ66" s="997" t="s">
        <v>348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544</v>
      </c>
      <c r="C68" s="982"/>
      <c r="D68" s="982"/>
      <c r="E68" s="982"/>
      <c r="F68" s="982"/>
      <c r="G68" s="982"/>
      <c r="H68" s="982"/>
      <c r="I68" s="982"/>
      <c r="J68" s="982"/>
      <c r="K68" s="982"/>
      <c r="L68" s="982"/>
      <c r="M68" s="982"/>
      <c r="N68" s="982"/>
      <c r="O68" s="982"/>
      <c r="P68" s="983"/>
      <c r="Q68" s="984">
        <v>15974</v>
      </c>
      <c r="R68" s="978"/>
      <c r="S68" s="978"/>
      <c r="T68" s="978"/>
      <c r="U68" s="978"/>
      <c r="V68" s="978">
        <v>13504</v>
      </c>
      <c r="W68" s="978"/>
      <c r="X68" s="978"/>
      <c r="Y68" s="978"/>
      <c r="Z68" s="978"/>
      <c r="AA68" s="978">
        <f>Q68-V68</f>
        <v>2470</v>
      </c>
      <c r="AB68" s="978"/>
      <c r="AC68" s="978"/>
      <c r="AD68" s="978"/>
      <c r="AE68" s="978"/>
      <c r="AF68" s="978">
        <f>AA68</f>
        <v>2470</v>
      </c>
      <c r="AG68" s="978"/>
      <c r="AH68" s="978"/>
      <c r="AI68" s="978"/>
      <c r="AJ68" s="978"/>
      <c r="AK68" s="978">
        <v>0</v>
      </c>
      <c r="AL68" s="978"/>
      <c r="AM68" s="978"/>
      <c r="AN68" s="978"/>
      <c r="AO68" s="978"/>
      <c r="AP68" s="978">
        <f>5313+383</f>
        <v>5696</v>
      </c>
      <c r="AQ68" s="978"/>
      <c r="AR68" s="978"/>
      <c r="AS68" s="978"/>
      <c r="AT68" s="978"/>
      <c r="AU68" s="978">
        <v>2215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545</v>
      </c>
      <c r="C69" s="971"/>
      <c r="D69" s="971"/>
      <c r="E69" s="971"/>
      <c r="F69" s="971"/>
      <c r="G69" s="971"/>
      <c r="H69" s="971"/>
      <c r="I69" s="971"/>
      <c r="J69" s="971"/>
      <c r="K69" s="971"/>
      <c r="L69" s="971"/>
      <c r="M69" s="971"/>
      <c r="N69" s="971"/>
      <c r="O69" s="971"/>
      <c r="P69" s="972"/>
      <c r="Q69" s="973">
        <v>4062</v>
      </c>
      <c r="R69" s="967"/>
      <c r="S69" s="967"/>
      <c r="T69" s="967"/>
      <c r="U69" s="967"/>
      <c r="V69" s="967">
        <v>3975</v>
      </c>
      <c r="W69" s="967"/>
      <c r="X69" s="967"/>
      <c r="Y69" s="967"/>
      <c r="Z69" s="967"/>
      <c r="AA69" s="967">
        <f>Q69-V69</f>
        <v>87</v>
      </c>
      <c r="AB69" s="967"/>
      <c r="AC69" s="967"/>
      <c r="AD69" s="967"/>
      <c r="AE69" s="967"/>
      <c r="AF69" s="967">
        <f>AA69</f>
        <v>87</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546</v>
      </c>
      <c r="C70" s="971"/>
      <c r="D70" s="971"/>
      <c r="E70" s="971"/>
      <c r="F70" s="971"/>
      <c r="G70" s="971"/>
      <c r="H70" s="971"/>
      <c r="I70" s="971"/>
      <c r="J70" s="971"/>
      <c r="K70" s="971"/>
      <c r="L70" s="971"/>
      <c r="M70" s="971"/>
      <c r="N70" s="971"/>
      <c r="O70" s="971"/>
      <c r="P70" s="972"/>
      <c r="Q70" s="973">
        <v>15974</v>
      </c>
      <c r="R70" s="967"/>
      <c r="S70" s="967"/>
      <c r="T70" s="967"/>
      <c r="U70" s="967"/>
      <c r="V70" s="967">
        <v>13504</v>
      </c>
      <c r="W70" s="967"/>
      <c r="X70" s="967"/>
      <c r="Y70" s="967"/>
      <c r="Z70" s="967"/>
      <c r="AA70" s="967">
        <f t="shared" ref="AA70:AA74" si="0">Q70-V70</f>
        <v>2470</v>
      </c>
      <c r="AB70" s="967"/>
      <c r="AC70" s="967"/>
      <c r="AD70" s="967"/>
      <c r="AE70" s="967"/>
      <c r="AF70" s="967">
        <f t="shared" ref="AF70:AF74" si="1">AA70</f>
        <v>2470</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547</v>
      </c>
      <c r="C71" s="971"/>
      <c r="D71" s="971"/>
      <c r="E71" s="971"/>
      <c r="F71" s="971"/>
      <c r="G71" s="971"/>
      <c r="H71" s="971"/>
      <c r="I71" s="971"/>
      <c r="J71" s="971"/>
      <c r="K71" s="971"/>
      <c r="L71" s="971"/>
      <c r="M71" s="971"/>
      <c r="N71" s="971"/>
      <c r="O71" s="971"/>
      <c r="P71" s="972"/>
      <c r="Q71" s="973">
        <v>11</v>
      </c>
      <c r="R71" s="967"/>
      <c r="S71" s="967"/>
      <c r="T71" s="967"/>
      <c r="U71" s="967"/>
      <c r="V71" s="967">
        <v>10</v>
      </c>
      <c r="W71" s="967"/>
      <c r="X71" s="967"/>
      <c r="Y71" s="967"/>
      <c r="Z71" s="967"/>
      <c r="AA71" s="967">
        <f t="shared" si="0"/>
        <v>1</v>
      </c>
      <c r="AB71" s="967"/>
      <c r="AC71" s="967"/>
      <c r="AD71" s="967"/>
      <c r="AE71" s="967"/>
      <c r="AF71" s="967">
        <f t="shared" si="1"/>
        <v>1</v>
      </c>
      <c r="AG71" s="967"/>
      <c r="AH71" s="967"/>
      <c r="AI71" s="967"/>
      <c r="AJ71" s="967"/>
      <c r="AK71" s="967">
        <v>1</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548</v>
      </c>
      <c r="C72" s="971"/>
      <c r="D72" s="971"/>
      <c r="E72" s="971"/>
      <c r="F72" s="971"/>
      <c r="G72" s="971"/>
      <c r="H72" s="971"/>
      <c r="I72" s="971"/>
      <c r="J72" s="971"/>
      <c r="K72" s="971"/>
      <c r="L72" s="971"/>
      <c r="M72" s="971"/>
      <c r="N72" s="971"/>
      <c r="O72" s="971"/>
      <c r="P72" s="972"/>
      <c r="Q72" s="973">
        <v>127</v>
      </c>
      <c r="R72" s="967"/>
      <c r="S72" s="967"/>
      <c r="T72" s="967"/>
      <c r="U72" s="967"/>
      <c r="V72" s="967">
        <v>126</v>
      </c>
      <c r="W72" s="967"/>
      <c r="X72" s="967"/>
      <c r="Y72" s="967"/>
      <c r="Z72" s="967"/>
      <c r="AA72" s="967">
        <f t="shared" si="0"/>
        <v>1</v>
      </c>
      <c r="AB72" s="967"/>
      <c r="AC72" s="967"/>
      <c r="AD72" s="967"/>
      <c r="AE72" s="967"/>
      <c r="AF72" s="967">
        <f t="shared" si="1"/>
        <v>1</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549</v>
      </c>
      <c r="C73" s="971"/>
      <c r="D73" s="971"/>
      <c r="E73" s="971"/>
      <c r="F73" s="971"/>
      <c r="G73" s="971"/>
      <c r="H73" s="971"/>
      <c r="I73" s="971"/>
      <c r="J73" s="971"/>
      <c r="K73" s="971"/>
      <c r="L73" s="971"/>
      <c r="M73" s="971"/>
      <c r="N73" s="971"/>
      <c r="O73" s="971"/>
      <c r="P73" s="972"/>
      <c r="Q73" s="973">
        <v>3919</v>
      </c>
      <c r="R73" s="967"/>
      <c r="S73" s="967"/>
      <c r="T73" s="967"/>
      <c r="U73" s="967"/>
      <c r="V73" s="967">
        <v>3829</v>
      </c>
      <c r="W73" s="967"/>
      <c r="X73" s="967"/>
      <c r="Y73" s="967"/>
      <c r="Z73" s="967"/>
      <c r="AA73" s="967">
        <f t="shared" si="0"/>
        <v>90</v>
      </c>
      <c r="AB73" s="967"/>
      <c r="AC73" s="967"/>
      <c r="AD73" s="967"/>
      <c r="AE73" s="967"/>
      <c r="AF73" s="967">
        <f t="shared" si="1"/>
        <v>90</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550</v>
      </c>
      <c r="C74" s="971"/>
      <c r="D74" s="971"/>
      <c r="E74" s="971"/>
      <c r="F74" s="971"/>
      <c r="G74" s="971"/>
      <c r="H74" s="971"/>
      <c r="I74" s="971"/>
      <c r="J74" s="971"/>
      <c r="K74" s="971"/>
      <c r="L74" s="971"/>
      <c r="M74" s="971"/>
      <c r="N74" s="971"/>
      <c r="O74" s="971"/>
      <c r="P74" s="972"/>
      <c r="Q74" s="973">
        <v>690103</v>
      </c>
      <c r="R74" s="967"/>
      <c r="S74" s="967"/>
      <c r="T74" s="967"/>
      <c r="U74" s="967"/>
      <c r="V74" s="967">
        <v>676249</v>
      </c>
      <c r="W74" s="967"/>
      <c r="X74" s="967"/>
      <c r="Y74" s="967"/>
      <c r="Z74" s="967"/>
      <c r="AA74" s="967">
        <f t="shared" si="0"/>
        <v>13854</v>
      </c>
      <c r="AB74" s="967"/>
      <c r="AC74" s="967"/>
      <c r="AD74" s="967"/>
      <c r="AE74" s="967"/>
      <c r="AF74" s="967">
        <f t="shared" si="1"/>
        <v>13854</v>
      </c>
      <c r="AG74" s="967"/>
      <c r="AH74" s="967"/>
      <c r="AI74" s="967"/>
      <c r="AJ74" s="967"/>
      <c r="AK74" s="967">
        <v>7102</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361</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SUM(AF68:AJ74)</f>
        <v>18973</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281</v>
      </c>
      <c r="AG109" s="888"/>
      <c r="AH109" s="888"/>
      <c r="AI109" s="888"/>
      <c r="AJ109" s="889"/>
      <c r="AK109" s="890" t="s">
        <v>280</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281</v>
      </c>
      <c r="BW109" s="888"/>
      <c r="BX109" s="888"/>
      <c r="BY109" s="888"/>
      <c r="BZ109" s="889"/>
      <c r="CA109" s="890" t="s">
        <v>280</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281</v>
      </c>
      <c r="DM109" s="888"/>
      <c r="DN109" s="888"/>
      <c r="DO109" s="888"/>
      <c r="DP109" s="889"/>
      <c r="DQ109" s="890" t="s">
        <v>280</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3457989</v>
      </c>
      <c r="AB110" s="873"/>
      <c r="AC110" s="873"/>
      <c r="AD110" s="873"/>
      <c r="AE110" s="874"/>
      <c r="AF110" s="875">
        <v>3417116</v>
      </c>
      <c r="AG110" s="873"/>
      <c r="AH110" s="873"/>
      <c r="AI110" s="873"/>
      <c r="AJ110" s="874"/>
      <c r="AK110" s="875">
        <v>3408232</v>
      </c>
      <c r="AL110" s="873"/>
      <c r="AM110" s="873"/>
      <c r="AN110" s="873"/>
      <c r="AO110" s="874"/>
      <c r="AP110" s="876">
        <v>28.9</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32729029</v>
      </c>
      <c r="BR110" s="800"/>
      <c r="BS110" s="800"/>
      <c r="BT110" s="800"/>
      <c r="BU110" s="800"/>
      <c r="BV110" s="800">
        <v>31474271</v>
      </c>
      <c r="BW110" s="800"/>
      <c r="BX110" s="800"/>
      <c r="BY110" s="800"/>
      <c r="BZ110" s="800"/>
      <c r="CA110" s="800">
        <v>31177819</v>
      </c>
      <c r="CB110" s="800"/>
      <c r="CC110" s="800"/>
      <c r="CD110" s="800"/>
      <c r="CE110" s="800"/>
      <c r="CF110" s="861">
        <v>264.2</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413</v>
      </c>
      <c r="DH110" s="800"/>
      <c r="DI110" s="800"/>
      <c r="DJ110" s="800"/>
      <c r="DK110" s="800"/>
      <c r="DL110" s="800" t="s">
        <v>413</v>
      </c>
      <c r="DM110" s="800"/>
      <c r="DN110" s="800"/>
      <c r="DO110" s="800"/>
      <c r="DP110" s="800"/>
      <c r="DQ110" s="800" t="s">
        <v>413</v>
      </c>
      <c r="DR110" s="800"/>
      <c r="DS110" s="800"/>
      <c r="DT110" s="800"/>
      <c r="DU110" s="800"/>
      <c r="DV110" s="801" t="s">
        <v>413</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413</v>
      </c>
      <c r="AB111" s="909"/>
      <c r="AC111" s="909"/>
      <c r="AD111" s="909"/>
      <c r="AE111" s="910"/>
      <c r="AF111" s="911" t="s">
        <v>413</v>
      </c>
      <c r="AG111" s="909"/>
      <c r="AH111" s="909"/>
      <c r="AI111" s="909"/>
      <c r="AJ111" s="910"/>
      <c r="AK111" s="911" t="s">
        <v>413</v>
      </c>
      <c r="AL111" s="909"/>
      <c r="AM111" s="909"/>
      <c r="AN111" s="909"/>
      <c r="AO111" s="910"/>
      <c r="AP111" s="912" t="s">
        <v>413</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3977</v>
      </c>
      <c r="BR111" s="771"/>
      <c r="BS111" s="771"/>
      <c r="BT111" s="771"/>
      <c r="BU111" s="771"/>
      <c r="BV111" s="771" t="s">
        <v>413</v>
      </c>
      <c r="BW111" s="771"/>
      <c r="BX111" s="771"/>
      <c r="BY111" s="771"/>
      <c r="BZ111" s="771"/>
      <c r="CA111" s="771" t="s">
        <v>413</v>
      </c>
      <c r="CB111" s="771"/>
      <c r="CC111" s="771"/>
      <c r="CD111" s="771"/>
      <c r="CE111" s="771"/>
      <c r="CF111" s="848" t="s">
        <v>413</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413</v>
      </c>
      <c r="DH111" s="771"/>
      <c r="DI111" s="771"/>
      <c r="DJ111" s="771"/>
      <c r="DK111" s="771"/>
      <c r="DL111" s="771" t="s">
        <v>413</v>
      </c>
      <c r="DM111" s="771"/>
      <c r="DN111" s="771"/>
      <c r="DO111" s="771"/>
      <c r="DP111" s="771"/>
      <c r="DQ111" s="771" t="s">
        <v>413</v>
      </c>
      <c r="DR111" s="771"/>
      <c r="DS111" s="771"/>
      <c r="DT111" s="771"/>
      <c r="DU111" s="771"/>
      <c r="DV111" s="823" t="s">
        <v>413</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28417930</v>
      </c>
      <c r="BR112" s="771"/>
      <c r="BS112" s="771"/>
      <c r="BT112" s="771"/>
      <c r="BU112" s="771"/>
      <c r="BV112" s="771">
        <v>27540975</v>
      </c>
      <c r="BW112" s="771"/>
      <c r="BX112" s="771"/>
      <c r="BY112" s="771"/>
      <c r="BZ112" s="771"/>
      <c r="CA112" s="771">
        <v>27004308</v>
      </c>
      <c r="CB112" s="771"/>
      <c r="CC112" s="771"/>
      <c r="CD112" s="771"/>
      <c r="CE112" s="771"/>
      <c r="CF112" s="848">
        <v>228.8</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1956929</v>
      </c>
      <c r="AB113" s="909"/>
      <c r="AC113" s="909"/>
      <c r="AD113" s="909"/>
      <c r="AE113" s="910"/>
      <c r="AF113" s="911">
        <v>2106735</v>
      </c>
      <c r="AG113" s="909"/>
      <c r="AH113" s="909"/>
      <c r="AI113" s="909"/>
      <c r="AJ113" s="910"/>
      <c r="AK113" s="911">
        <v>2104896</v>
      </c>
      <c r="AL113" s="909"/>
      <c r="AM113" s="909"/>
      <c r="AN113" s="909"/>
      <c r="AO113" s="910"/>
      <c r="AP113" s="912">
        <v>17.8</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2336505</v>
      </c>
      <c r="BR113" s="771"/>
      <c r="BS113" s="771"/>
      <c r="BT113" s="771"/>
      <c r="BU113" s="771"/>
      <c r="BV113" s="771">
        <v>2302494</v>
      </c>
      <c r="BW113" s="771"/>
      <c r="BX113" s="771"/>
      <c r="BY113" s="771"/>
      <c r="BZ113" s="771"/>
      <c r="CA113" s="771">
        <v>2215318</v>
      </c>
      <c r="CB113" s="771"/>
      <c r="CC113" s="771"/>
      <c r="CD113" s="771"/>
      <c r="CE113" s="771"/>
      <c r="CF113" s="848">
        <v>18.8</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56179</v>
      </c>
      <c r="AB114" s="784"/>
      <c r="AC114" s="784"/>
      <c r="AD114" s="784"/>
      <c r="AE114" s="785"/>
      <c r="AF114" s="786">
        <v>57558</v>
      </c>
      <c r="AG114" s="784"/>
      <c r="AH114" s="784"/>
      <c r="AI114" s="784"/>
      <c r="AJ114" s="785"/>
      <c r="AK114" s="786">
        <v>108020</v>
      </c>
      <c r="AL114" s="784"/>
      <c r="AM114" s="784"/>
      <c r="AN114" s="784"/>
      <c r="AO114" s="785"/>
      <c r="AP114" s="754">
        <v>0.9</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3482643</v>
      </c>
      <c r="BR114" s="771"/>
      <c r="BS114" s="771"/>
      <c r="BT114" s="771"/>
      <c r="BU114" s="771"/>
      <c r="BV114" s="771">
        <v>3077324</v>
      </c>
      <c r="BW114" s="771"/>
      <c r="BX114" s="771"/>
      <c r="BY114" s="771"/>
      <c r="BZ114" s="771"/>
      <c r="CA114" s="771">
        <v>2759462</v>
      </c>
      <c r="CB114" s="771"/>
      <c r="CC114" s="771"/>
      <c r="CD114" s="771"/>
      <c r="CE114" s="771"/>
      <c r="CF114" s="848">
        <v>23.4</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4465</v>
      </c>
      <c r="AB115" s="909"/>
      <c r="AC115" s="909"/>
      <c r="AD115" s="909"/>
      <c r="AE115" s="910"/>
      <c r="AF115" s="911">
        <v>4287</v>
      </c>
      <c r="AG115" s="909"/>
      <c r="AH115" s="909"/>
      <c r="AI115" s="909"/>
      <c r="AJ115" s="910"/>
      <c r="AK115" s="911">
        <v>136</v>
      </c>
      <c r="AL115" s="909"/>
      <c r="AM115" s="909"/>
      <c r="AN115" s="909"/>
      <c r="AO115" s="910"/>
      <c r="AP115" s="912">
        <v>0</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v>547</v>
      </c>
      <c r="AG116" s="784"/>
      <c r="AH116" s="784"/>
      <c r="AI116" s="784"/>
      <c r="AJ116" s="785"/>
      <c r="AK116" s="786">
        <v>1787</v>
      </c>
      <c r="AL116" s="784"/>
      <c r="AM116" s="784"/>
      <c r="AN116" s="784"/>
      <c r="AO116" s="785"/>
      <c r="AP116" s="754">
        <v>0</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3977</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164</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5475562</v>
      </c>
      <c r="AB117" s="895"/>
      <c r="AC117" s="895"/>
      <c r="AD117" s="895"/>
      <c r="AE117" s="896"/>
      <c r="AF117" s="898">
        <v>5586243</v>
      </c>
      <c r="AG117" s="895"/>
      <c r="AH117" s="895"/>
      <c r="AI117" s="895"/>
      <c r="AJ117" s="896"/>
      <c r="AK117" s="898">
        <v>5623071</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281</v>
      </c>
      <c r="AG118" s="888"/>
      <c r="AH118" s="888"/>
      <c r="AI118" s="888"/>
      <c r="AJ118" s="889"/>
      <c r="AK118" s="890" t="s">
        <v>280</v>
      </c>
      <c r="AL118" s="888"/>
      <c r="AM118" s="888"/>
      <c r="AN118" s="888"/>
      <c r="AO118" s="889"/>
      <c r="AP118" s="891" t="s">
        <v>407</v>
      </c>
      <c r="AQ118" s="892"/>
      <c r="AR118" s="892"/>
      <c r="AS118" s="892"/>
      <c r="AT118" s="893"/>
      <c r="AU118" s="926"/>
      <c r="AV118" s="927"/>
      <c r="AW118" s="927"/>
      <c r="AX118" s="927"/>
      <c r="AY118" s="927"/>
      <c r="AZ118" s="228" t="s">
        <v>164</v>
      </c>
      <c r="BA118" s="228"/>
      <c r="BB118" s="228"/>
      <c r="BC118" s="228"/>
      <c r="BD118" s="228"/>
      <c r="BE118" s="228"/>
      <c r="BF118" s="228"/>
      <c r="BG118" s="228"/>
      <c r="BH118" s="228"/>
      <c r="BI118" s="228"/>
      <c r="BJ118" s="228"/>
      <c r="BK118" s="228"/>
      <c r="BL118" s="228"/>
      <c r="BM118" s="228"/>
      <c r="BN118" s="228"/>
      <c r="BO118" s="837" t="s">
        <v>436</v>
      </c>
      <c r="BP118" s="838"/>
      <c r="BQ118" s="857">
        <v>66970084</v>
      </c>
      <c r="BR118" s="858"/>
      <c r="BS118" s="858"/>
      <c r="BT118" s="858"/>
      <c r="BU118" s="858"/>
      <c r="BV118" s="858">
        <v>64395064</v>
      </c>
      <c r="BW118" s="858"/>
      <c r="BX118" s="858"/>
      <c r="BY118" s="858"/>
      <c r="BZ118" s="858"/>
      <c r="CA118" s="858">
        <v>63156907</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5694024</v>
      </c>
      <c r="BR119" s="800"/>
      <c r="BS119" s="800"/>
      <c r="BT119" s="800"/>
      <c r="BU119" s="800"/>
      <c r="BV119" s="800">
        <v>5704793</v>
      </c>
      <c r="BW119" s="800"/>
      <c r="BX119" s="800"/>
      <c r="BY119" s="800"/>
      <c r="BZ119" s="800"/>
      <c r="CA119" s="800">
        <v>5720519</v>
      </c>
      <c r="CB119" s="800"/>
      <c r="CC119" s="800"/>
      <c r="CD119" s="800"/>
      <c r="CE119" s="800"/>
      <c r="CF119" s="861">
        <v>48.5</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2720330</v>
      </c>
      <c r="BR120" s="771"/>
      <c r="BS120" s="771"/>
      <c r="BT120" s="771"/>
      <c r="BU120" s="771"/>
      <c r="BV120" s="771">
        <v>2572748</v>
      </c>
      <c r="BW120" s="771"/>
      <c r="BX120" s="771"/>
      <c r="BY120" s="771"/>
      <c r="BZ120" s="771"/>
      <c r="CA120" s="771">
        <v>2486128</v>
      </c>
      <c r="CB120" s="771"/>
      <c r="CC120" s="771"/>
      <c r="CD120" s="771"/>
      <c r="CE120" s="771"/>
      <c r="CF120" s="848">
        <v>21.1</v>
      </c>
      <c r="CG120" s="849"/>
      <c r="CH120" s="849"/>
      <c r="CI120" s="849"/>
      <c r="CJ120" s="849"/>
      <c r="CK120" s="850" t="s">
        <v>442</v>
      </c>
      <c r="CL120" s="810"/>
      <c r="CM120" s="810"/>
      <c r="CN120" s="810"/>
      <c r="CO120" s="811"/>
      <c r="CP120" s="854" t="s">
        <v>443</v>
      </c>
      <c r="CQ120" s="855"/>
      <c r="CR120" s="855"/>
      <c r="CS120" s="855"/>
      <c r="CT120" s="855"/>
      <c r="CU120" s="855"/>
      <c r="CV120" s="855"/>
      <c r="CW120" s="855"/>
      <c r="CX120" s="855"/>
      <c r="CY120" s="855"/>
      <c r="CZ120" s="855"/>
      <c r="DA120" s="855"/>
      <c r="DB120" s="855"/>
      <c r="DC120" s="855"/>
      <c r="DD120" s="855"/>
      <c r="DE120" s="855"/>
      <c r="DF120" s="856"/>
      <c r="DG120" s="799">
        <v>14805735</v>
      </c>
      <c r="DH120" s="800"/>
      <c r="DI120" s="800"/>
      <c r="DJ120" s="800"/>
      <c r="DK120" s="800"/>
      <c r="DL120" s="800">
        <v>14353089</v>
      </c>
      <c r="DM120" s="800"/>
      <c r="DN120" s="800"/>
      <c r="DO120" s="800"/>
      <c r="DP120" s="800"/>
      <c r="DQ120" s="800">
        <v>14155883</v>
      </c>
      <c r="DR120" s="800"/>
      <c r="DS120" s="800"/>
      <c r="DT120" s="800"/>
      <c r="DU120" s="800"/>
      <c r="DV120" s="801">
        <v>120</v>
      </c>
      <c r="DW120" s="801"/>
      <c r="DX120" s="801"/>
      <c r="DY120" s="801"/>
      <c r="DZ120" s="802"/>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41416965</v>
      </c>
      <c r="BR121" s="858"/>
      <c r="BS121" s="858"/>
      <c r="BT121" s="858"/>
      <c r="BU121" s="858"/>
      <c r="BV121" s="858">
        <v>40126069</v>
      </c>
      <c r="BW121" s="858"/>
      <c r="BX121" s="858"/>
      <c r="BY121" s="858"/>
      <c r="BZ121" s="858"/>
      <c r="CA121" s="858">
        <v>40449360</v>
      </c>
      <c r="CB121" s="858"/>
      <c r="CC121" s="858"/>
      <c r="CD121" s="858"/>
      <c r="CE121" s="858"/>
      <c r="CF121" s="859">
        <v>342.8</v>
      </c>
      <c r="CG121" s="860"/>
      <c r="CH121" s="860"/>
      <c r="CI121" s="860"/>
      <c r="CJ121" s="860"/>
      <c r="CK121" s="851"/>
      <c r="CL121" s="812"/>
      <c r="CM121" s="812"/>
      <c r="CN121" s="812"/>
      <c r="CO121" s="813"/>
      <c r="CP121" s="828" t="s">
        <v>446</v>
      </c>
      <c r="CQ121" s="829"/>
      <c r="CR121" s="829"/>
      <c r="CS121" s="829"/>
      <c r="CT121" s="829"/>
      <c r="CU121" s="829"/>
      <c r="CV121" s="829"/>
      <c r="CW121" s="829"/>
      <c r="CX121" s="829"/>
      <c r="CY121" s="829"/>
      <c r="CZ121" s="829"/>
      <c r="DA121" s="829"/>
      <c r="DB121" s="829"/>
      <c r="DC121" s="829"/>
      <c r="DD121" s="829"/>
      <c r="DE121" s="829"/>
      <c r="DF121" s="830"/>
      <c r="DG121" s="770">
        <v>6464521</v>
      </c>
      <c r="DH121" s="771"/>
      <c r="DI121" s="771"/>
      <c r="DJ121" s="771"/>
      <c r="DK121" s="771"/>
      <c r="DL121" s="771">
        <v>6123039</v>
      </c>
      <c r="DM121" s="771"/>
      <c r="DN121" s="771"/>
      <c r="DO121" s="771"/>
      <c r="DP121" s="771"/>
      <c r="DQ121" s="771">
        <v>5860175</v>
      </c>
      <c r="DR121" s="771"/>
      <c r="DS121" s="771"/>
      <c r="DT121" s="771"/>
      <c r="DU121" s="771"/>
      <c r="DV121" s="823">
        <v>49.7</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164</v>
      </c>
      <c r="BA122" s="228"/>
      <c r="BB122" s="228"/>
      <c r="BC122" s="228"/>
      <c r="BD122" s="228"/>
      <c r="BE122" s="228"/>
      <c r="BF122" s="228"/>
      <c r="BG122" s="228"/>
      <c r="BH122" s="228"/>
      <c r="BI122" s="228"/>
      <c r="BJ122" s="228"/>
      <c r="BK122" s="228"/>
      <c r="BL122" s="228"/>
      <c r="BM122" s="228"/>
      <c r="BN122" s="228"/>
      <c r="BO122" s="837" t="s">
        <v>447</v>
      </c>
      <c r="BP122" s="838"/>
      <c r="BQ122" s="839">
        <v>49831319</v>
      </c>
      <c r="BR122" s="840"/>
      <c r="BS122" s="840"/>
      <c r="BT122" s="840"/>
      <c r="BU122" s="840"/>
      <c r="BV122" s="840">
        <v>48403610</v>
      </c>
      <c r="BW122" s="840"/>
      <c r="BX122" s="840"/>
      <c r="BY122" s="840"/>
      <c r="BZ122" s="840"/>
      <c r="CA122" s="840">
        <v>48656007</v>
      </c>
      <c r="CB122" s="840"/>
      <c r="CC122" s="840"/>
      <c r="CD122" s="840"/>
      <c r="CE122" s="840"/>
      <c r="CF122" s="743"/>
      <c r="CG122" s="744"/>
      <c r="CH122" s="744"/>
      <c r="CI122" s="744"/>
      <c r="CJ122" s="841"/>
      <c r="CK122" s="851"/>
      <c r="CL122" s="812"/>
      <c r="CM122" s="812"/>
      <c r="CN122" s="812"/>
      <c r="CO122" s="813"/>
      <c r="CP122" s="828" t="s">
        <v>448</v>
      </c>
      <c r="CQ122" s="829"/>
      <c r="CR122" s="829"/>
      <c r="CS122" s="829"/>
      <c r="CT122" s="829"/>
      <c r="CU122" s="829"/>
      <c r="CV122" s="829"/>
      <c r="CW122" s="829"/>
      <c r="CX122" s="829"/>
      <c r="CY122" s="829"/>
      <c r="CZ122" s="829"/>
      <c r="DA122" s="829"/>
      <c r="DB122" s="829"/>
      <c r="DC122" s="829"/>
      <c r="DD122" s="829"/>
      <c r="DE122" s="829"/>
      <c r="DF122" s="830"/>
      <c r="DG122" s="770">
        <v>554981</v>
      </c>
      <c r="DH122" s="771"/>
      <c r="DI122" s="771"/>
      <c r="DJ122" s="771"/>
      <c r="DK122" s="771"/>
      <c r="DL122" s="771">
        <v>5132791</v>
      </c>
      <c r="DM122" s="771"/>
      <c r="DN122" s="771"/>
      <c r="DO122" s="771"/>
      <c r="DP122" s="771"/>
      <c r="DQ122" s="771">
        <v>5121183</v>
      </c>
      <c r="DR122" s="771"/>
      <c r="DS122" s="771"/>
      <c r="DT122" s="771"/>
      <c r="DU122" s="771"/>
      <c r="DV122" s="823">
        <v>43.4</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4465</v>
      </c>
      <c r="AB123" s="784"/>
      <c r="AC123" s="784"/>
      <c r="AD123" s="784"/>
      <c r="AE123" s="785"/>
      <c r="AF123" s="786">
        <v>4287</v>
      </c>
      <c r="AG123" s="784"/>
      <c r="AH123" s="784"/>
      <c r="AI123" s="784"/>
      <c r="AJ123" s="785"/>
      <c r="AK123" s="786">
        <v>136</v>
      </c>
      <c r="AL123" s="784"/>
      <c r="AM123" s="784"/>
      <c r="AN123" s="784"/>
      <c r="AO123" s="785"/>
      <c r="AP123" s="754">
        <v>0</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144.9</v>
      </c>
      <c r="BR123" s="832"/>
      <c r="BS123" s="832"/>
      <c r="BT123" s="832"/>
      <c r="BU123" s="832"/>
      <c r="BV123" s="832">
        <v>136.5</v>
      </c>
      <c r="BW123" s="832"/>
      <c r="BX123" s="832"/>
      <c r="BY123" s="832"/>
      <c r="BZ123" s="832"/>
      <c r="CA123" s="832">
        <v>122.8</v>
      </c>
      <c r="CB123" s="832"/>
      <c r="CC123" s="832"/>
      <c r="CD123" s="832"/>
      <c r="CE123" s="832"/>
      <c r="CF123" s="730"/>
      <c r="CG123" s="731"/>
      <c r="CH123" s="731"/>
      <c r="CI123" s="731"/>
      <c r="CJ123" s="833"/>
      <c r="CK123" s="851"/>
      <c r="CL123" s="812"/>
      <c r="CM123" s="812"/>
      <c r="CN123" s="812"/>
      <c r="CO123" s="813"/>
      <c r="CP123" s="828" t="s">
        <v>450</v>
      </c>
      <c r="CQ123" s="829"/>
      <c r="CR123" s="829"/>
      <c r="CS123" s="829"/>
      <c r="CT123" s="829"/>
      <c r="CU123" s="829"/>
      <c r="CV123" s="829"/>
      <c r="CW123" s="829"/>
      <c r="CX123" s="829"/>
      <c r="CY123" s="829"/>
      <c r="CZ123" s="829"/>
      <c r="DA123" s="829"/>
      <c r="DB123" s="829"/>
      <c r="DC123" s="829"/>
      <c r="DD123" s="829"/>
      <c r="DE123" s="829"/>
      <c r="DF123" s="830"/>
      <c r="DG123" s="783">
        <v>2047564</v>
      </c>
      <c r="DH123" s="784"/>
      <c r="DI123" s="784"/>
      <c r="DJ123" s="784"/>
      <c r="DK123" s="785"/>
      <c r="DL123" s="786">
        <v>1898618</v>
      </c>
      <c r="DM123" s="784"/>
      <c r="DN123" s="784"/>
      <c r="DO123" s="784"/>
      <c r="DP123" s="785"/>
      <c r="DQ123" s="786">
        <v>1839944</v>
      </c>
      <c r="DR123" s="784"/>
      <c r="DS123" s="784"/>
      <c r="DT123" s="784"/>
      <c r="DU123" s="785"/>
      <c r="DV123" s="754">
        <v>15.6</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451</v>
      </c>
      <c r="AB124" s="784"/>
      <c r="AC124" s="784"/>
      <c r="AD124" s="784"/>
      <c r="AE124" s="785"/>
      <c r="AF124" s="786" t="s">
        <v>451</v>
      </c>
      <c r="AG124" s="784"/>
      <c r="AH124" s="784"/>
      <c r="AI124" s="784"/>
      <c r="AJ124" s="785"/>
      <c r="AK124" s="786" t="s">
        <v>451</v>
      </c>
      <c r="AL124" s="784"/>
      <c r="AM124" s="784"/>
      <c r="AN124" s="784"/>
      <c r="AO124" s="785"/>
      <c r="AP124" s="754" t="s">
        <v>451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4545129</v>
      </c>
      <c r="DH124" s="717"/>
      <c r="DI124" s="717"/>
      <c r="DJ124" s="717"/>
      <c r="DK124" s="718"/>
      <c r="DL124" s="719">
        <v>33438</v>
      </c>
      <c r="DM124" s="717"/>
      <c r="DN124" s="717"/>
      <c r="DO124" s="717"/>
      <c r="DP124" s="718"/>
      <c r="DQ124" s="719">
        <v>27123</v>
      </c>
      <c r="DR124" s="717"/>
      <c r="DS124" s="717"/>
      <c r="DT124" s="717"/>
      <c r="DU124" s="718"/>
      <c r="DV124" s="807">
        <v>0.2</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451</v>
      </c>
      <c r="AB125" s="784"/>
      <c r="AC125" s="784"/>
      <c r="AD125" s="784"/>
      <c r="AE125" s="785"/>
      <c r="AF125" s="786" t="s">
        <v>451</v>
      </c>
      <c r="AG125" s="784"/>
      <c r="AH125" s="784"/>
      <c r="AI125" s="784"/>
      <c r="AJ125" s="785"/>
      <c r="AK125" s="786" t="s">
        <v>451</v>
      </c>
      <c r="AL125" s="784"/>
      <c r="AM125" s="784"/>
      <c r="AN125" s="784"/>
      <c r="AO125" s="785"/>
      <c r="AP125" s="754" t="s">
        <v>451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451</v>
      </c>
      <c r="DH125" s="800"/>
      <c r="DI125" s="800"/>
      <c r="DJ125" s="800"/>
      <c r="DK125" s="800"/>
      <c r="DL125" s="800" t="s">
        <v>451</v>
      </c>
      <c r="DM125" s="800"/>
      <c r="DN125" s="800"/>
      <c r="DO125" s="800"/>
      <c r="DP125" s="800"/>
      <c r="DQ125" s="800" t="s">
        <v>451</v>
      </c>
      <c r="DR125" s="800"/>
      <c r="DS125" s="800"/>
      <c r="DT125" s="800"/>
      <c r="DU125" s="800"/>
      <c r="DV125" s="801" t="s">
        <v>451</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451</v>
      </c>
      <c r="AB126" s="784"/>
      <c r="AC126" s="784"/>
      <c r="AD126" s="784"/>
      <c r="AE126" s="785"/>
      <c r="AF126" s="786" t="s">
        <v>451</v>
      </c>
      <c r="AG126" s="784"/>
      <c r="AH126" s="784"/>
      <c r="AI126" s="784"/>
      <c r="AJ126" s="785"/>
      <c r="AK126" s="786" t="s">
        <v>451</v>
      </c>
      <c r="AL126" s="784"/>
      <c r="AM126" s="784"/>
      <c r="AN126" s="784"/>
      <c r="AO126" s="785"/>
      <c r="AP126" s="754" t="s">
        <v>451</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451</v>
      </c>
      <c r="DH126" s="771"/>
      <c r="DI126" s="771"/>
      <c r="DJ126" s="771"/>
      <c r="DK126" s="771"/>
      <c r="DL126" s="771" t="s">
        <v>451</v>
      </c>
      <c r="DM126" s="771"/>
      <c r="DN126" s="771"/>
      <c r="DO126" s="771"/>
      <c r="DP126" s="771"/>
      <c r="DQ126" s="771" t="s">
        <v>451</v>
      </c>
      <c r="DR126" s="771"/>
      <c r="DS126" s="771"/>
      <c r="DT126" s="771"/>
      <c r="DU126" s="771"/>
      <c r="DV126" s="823" t="s">
        <v>451</v>
      </c>
      <c r="DW126" s="823"/>
      <c r="DX126" s="823"/>
      <c r="DY126" s="823"/>
      <c r="DZ126" s="824"/>
    </row>
    <row r="127" spans="1:130" s="197" customFormat="1" ht="26.25" customHeight="1" thickBot="1" x14ac:dyDescent="0.2">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451</v>
      </c>
      <c r="AB127" s="784"/>
      <c r="AC127" s="784"/>
      <c r="AD127" s="784"/>
      <c r="AE127" s="785"/>
      <c r="AF127" s="786" t="s">
        <v>451</v>
      </c>
      <c r="AG127" s="784"/>
      <c r="AH127" s="784"/>
      <c r="AI127" s="784"/>
      <c r="AJ127" s="785"/>
      <c r="AK127" s="786" t="s">
        <v>451</v>
      </c>
      <c r="AL127" s="784"/>
      <c r="AM127" s="784"/>
      <c r="AN127" s="784"/>
      <c r="AO127" s="785"/>
      <c r="AP127" s="754" t="s">
        <v>451</v>
      </c>
      <c r="AQ127" s="755"/>
      <c r="AR127" s="755"/>
      <c r="AS127" s="755"/>
      <c r="AT127" s="756"/>
      <c r="AU127" s="233"/>
      <c r="AV127" s="233"/>
      <c r="AW127" s="233"/>
      <c r="AX127" s="757" t="s">
        <v>461</v>
      </c>
      <c r="AY127" s="758"/>
      <c r="AZ127" s="758"/>
      <c r="BA127" s="758"/>
      <c r="BB127" s="758"/>
      <c r="BC127" s="758"/>
      <c r="BD127" s="758"/>
      <c r="BE127" s="759"/>
      <c r="BF127" s="760" t="s">
        <v>451</v>
      </c>
      <c r="BG127" s="761"/>
      <c r="BH127" s="761"/>
      <c r="BI127" s="761"/>
      <c r="BJ127" s="761"/>
      <c r="BK127" s="761"/>
      <c r="BL127" s="762"/>
      <c r="BM127" s="760">
        <v>12.74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463</v>
      </c>
      <c r="DH127" s="820"/>
      <c r="DI127" s="820"/>
      <c r="DJ127" s="820"/>
      <c r="DK127" s="820"/>
      <c r="DL127" s="820" t="s">
        <v>464</v>
      </c>
      <c r="DM127" s="820"/>
      <c r="DN127" s="820"/>
      <c r="DO127" s="820"/>
      <c r="DP127" s="820"/>
      <c r="DQ127" s="820" t="s">
        <v>464</v>
      </c>
      <c r="DR127" s="820"/>
      <c r="DS127" s="820"/>
      <c r="DT127" s="820"/>
      <c r="DU127" s="820"/>
      <c r="DV127" s="821" t="s">
        <v>464</v>
      </c>
      <c r="DW127" s="821"/>
      <c r="DX127" s="821"/>
      <c r="DY127" s="821"/>
      <c r="DZ127" s="822"/>
    </row>
    <row r="128" spans="1:130" s="197" customFormat="1" ht="26.25" customHeight="1" x14ac:dyDescent="0.15">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v>190890</v>
      </c>
      <c r="AB128" s="724"/>
      <c r="AC128" s="724"/>
      <c r="AD128" s="724"/>
      <c r="AE128" s="725"/>
      <c r="AF128" s="726">
        <v>183930</v>
      </c>
      <c r="AG128" s="724"/>
      <c r="AH128" s="724"/>
      <c r="AI128" s="724"/>
      <c r="AJ128" s="725"/>
      <c r="AK128" s="726">
        <v>183749</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451</v>
      </c>
      <c r="BG128" s="791"/>
      <c r="BH128" s="791"/>
      <c r="BI128" s="791"/>
      <c r="BJ128" s="791"/>
      <c r="BK128" s="791"/>
      <c r="BL128" s="792"/>
      <c r="BM128" s="790">
        <v>17.739999999999998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15267981</v>
      </c>
      <c r="AB129" s="784"/>
      <c r="AC129" s="784"/>
      <c r="AD129" s="784"/>
      <c r="AE129" s="785"/>
      <c r="AF129" s="786">
        <v>15400513</v>
      </c>
      <c r="AG129" s="784"/>
      <c r="AH129" s="784"/>
      <c r="AI129" s="784"/>
      <c r="AJ129" s="785"/>
      <c r="AK129" s="786">
        <v>15487438</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3447125</v>
      </c>
      <c r="AB130" s="784"/>
      <c r="AC130" s="784"/>
      <c r="AD130" s="784"/>
      <c r="AE130" s="785"/>
      <c r="AF130" s="786">
        <v>3691859</v>
      </c>
      <c r="AG130" s="784"/>
      <c r="AH130" s="784"/>
      <c r="AI130" s="784"/>
      <c r="AJ130" s="785"/>
      <c r="AK130" s="786">
        <v>3686989</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v>122.8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11820856</v>
      </c>
      <c r="AB131" s="717"/>
      <c r="AC131" s="717"/>
      <c r="AD131" s="717"/>
      <c r="AE131" s="718"/>
      <c r="AF131" s="719">
        <v>11708654</v>
      </c>
      <c r="AG131" s="717"/>
      <c r="AH131" s="717"/>
      <c r="AI131" s="717"/>
      <c r="AJ131" s="718"/>
      <c r="AK131" s="719">
        <v>11800449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15.54495715</v>
      </c>
      <c r="AB132" s="740"/>
      <c r="AC132" s="740"/>
      <c r="AD132" s="740"/>
      <c r="AE132" s="741"/>
      <c r="AF132" s="742">
        <v>14.60845969</v>
      </c>
      <c r="AG132" s="740"/>
      <c r="AH132" s="740"/>
      <c r="AI132" s="740"/>
      <c r="AJ132" s="741"/>
      <c r="AK132" s="742">
        <v>14.84971462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16.600000000000001</v>
      </c>
      <c r="AB133" s="749"/>
      <c r="AC133" s="749"/>
      <c r="AD133" s="749"/>
      <c r="AE133" s="750"/>
      <c r="AF133" s="748">
        <v>15.1</v>
      </c>
      <c r="AG133" s="749"/>
      <c r="AH133" s="749"/>
      <c r="AI133" s="749"/>
      <c r="AJ133" s="750"/>
      <c r="AK133" s="748">
        <v>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U73" sqref="U7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G11" sqref="G11:J1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19" t="s">
        <v>479</v>
      </c>
      <c r="L7" s="254"/>
      <c r="M7" s="255" t="s">
        <v>480</v>
      </c>
      <c r="N7" s="256"/>
    </row>
    <row r="8" spans="1:16" x14ac:dyDescent="0.15">
      <c r="A8" s="248"/>
      <c r="B8" s="244"/>
      <c r="C8" s="244"/>
      <c r="D8" s="244"/>
      <c r="E8" s="244"/>
      <c r="F8" s="244"/>
      <c r="G8" s="257"/>
      <c r="H8" s="258"/>
      <c r="I8" s="258"/>
      <c r="J8" s="259"/>
      <c r="K8" s="1120"/>
      <c r="L8" s="260" t="s">
        <v>481</v>
      </c>
      <c r="M8" s="261" t="s">
        <v>482</v>
      </c>
      <c r="N8" s="262" t="s">
        <v>483</v>
      </c>
    </row>
    <row r="9" spans="1:16" x14ac:dyDescent="0.15">
      <c r="A9" s="248"/>
      <c r="B9" s="244"/>
      <c r="C9" s="244"/>
      <c r="D9" s="244"/>
      <c r="E9" s="244"/>
      <c r="F9" s="244"/>
      <c r="G9" s="1133" t="s">
        <v>484</v>
      </c>
      <c r="H9" s="1134"/>
      <c r="I9" s="1134"/>
      <c r="J9" s="1135"/>
      <c r="K9" s="263">
        <v>3409171</v>
      </c>
      <c r="L9" s="264">
        <v>85099</v>
      </c>
      <c r="M9" s="265">
        <v>71916</v>
      </c>
      <c r="N9" s="266">
        <v>18.3</v>
      </c>
    </row>
    <row r="10" spans="1:16" x14ac:dyDescent="0.15">
      <c r="A10" s="248"/>
      <c r="B10" s="244"/>
      <c r="C10" s="244"/>
      <c r="D10" s="244"/>
      <c r="E10" s="244"/>
      <c r="F10" s="244"/>
      <c r="G10" s="1133" t="s">
        <v>485</v>
      </c>
      <c r="H10" s="1134"/>
      <c r="I10" s="1134"/>
      <c r="J10" s="1135"/>
      <c r="K10" s="267">
        <v>577986</v>
      </c>
      <c r="L10" s="268">
        <v>14428</v>
      </c>
      <c r="M10" s="269">
        <v>7911</v>
      </c>
      <c r="N10" s="270">
        <v>82.4</v>
      </c>
    </row>
    <row r="11" spans="1:16" ht="13.5" customHeight="1" x14ac:dyDescent="0.15">
      <c r="A11" s="248"/>
      <c r="B11" s="244"/>
      <c r="C11" s="244"/>
      <c r="D11" s="244"/>
      <c r="E11" s="244"/>
      <c r="F11" s="244"/>
      <c r="G11" s="1133" t="s">
        <v>486</v>
      </c>
      <c r="H11" s="1134"/>
      <c r="I11" s="1134"/>
      <c r="J11" s="1135"/>
      <c r="K11" s="267">
        <v>572764</v>
      </c>
      <c r="L11" s="268">
        <v>14297</v>
      </c>
      <c r="M11" s="269">
        <v>7787</v>
      </c>
      <c r="N11" s="270">
        <v>83.6</v>
      </c>
    </row>
    <row r="12" spans="1:16" ht="13.5" customHeight="1" x14ac:dyDescent="0.15">
      <c r="A12" s="248"/>
      <c r="B12" s="244"/>
      <c r="C12" s="244"/>
      <c r="D12" s="244"/>
      <c r="E12" s="244"/>
      <c r="F12" s="244"/>
      <c r="G12" s="1133" t="s">
        <v>487</v>
      </c>
      <c r="H12" s="1134"/>
      <c r="I12" s="1134"/>
      <c r="J12" s="1135"/>
      <c r="K12" s="267">
        <v>20845</v>
      </c>
      <c r="L12" s="268">
        <v>520</v>
      </c>
      <c r="M12" s="269">
        <v>906</v>
      </c>
      <c r="N12" s="270">
        <v>-42.6</v>
      </c>
    </row>
    <row r="13" spans="1:16" ht="13.5" customHeight="1" x14ac:dyDescent="0.15">
      <c r="A13" s="248"/>
      <c r="B13" s="244"/>
      <c r="C13" s="244"/>
      <c r="D13" s="244"/>
      <c r="E13" s="244"/>
      <c r="F13" s="244"/>
      <c r="G13" s="1133" t="s">
        <v>488</v>
      </c>
      <c r="H13" s="1134"/>
      <c r="I13" s="1134"/>
      <c r="J13" s="1135"/>
      <c r="K13" s="267" t="s">
        <v>489</v>
      </c>
      <c r="L13" s="268" t="s">
        <v>489</v>
      </c>
      <c r="M13" s="269">
        <v>13</v>
      </c>
      <c r="N13" s="270" t="s">
        <v>489</v>
      </c>
    </row>
    <row r="14" spans="1:16" ht="13.5" customHeight="1" x14ac:dyDescent="0.15">
      <c r="A14" s="248"/>
      <c r="B14" s="244"/>
      <c r="C14" s="244"/>
      <c r="D14" s="244"/>
      <c r="E14" s="244"/>
      <c r="F14" s="244"/>
      <c r="G14" s="1133" t="s">
        <v>490</v>
      </c>
      <c r="H14" s="1134"/>
      <c r="I14" s="1134"/>
      <c r="J14" s="1135"/>
      <c r="K14" s="267">
        <v>211214</v>
      </c>
      <c r="L14" s="268">
        <v>5272</v>
      </c>
      <c r="M14" s="269">
        <v>3077</v>
      </c>
      <c r="N14" s="270">
        <v>71.3</v>
      </c>
    </row>
    <row r="15" spans="1:16" ht="13.5" customHeight="1" x14ac:dyDescent="0.15">
      <c r="A15" s="248"/>
      <c r="B15" s="244"/>
      <c r="C15" s="244"/>
      <c r="D15" s="244"/>
      <c r="E15" s="244"/>
      <c r="F15" s="244"/>
      <c r="G15" s="1133" t="s">
        <v>491</v>
      </c>
      <c r="H15" s="1134"/>
      <c r="I15" s="1134"/>
      <c r="J15" s="1135"/>
      <c r="K15" s="267">
        <v>75391</v>
      </c>
      <c r="L15" s="268">
        <v>1882</v>
      </c>
      <c r="M15" s="269">
        <v>1653</v>
      </c>
      <c r="N15" s="270">
        <v>13.9</v>
      </c>
    </row>
    <row r="16" spans="1:16" x14ac:dyDescent="0.15">
      <c r="A16" s="248"/>
      <c r="B16" s="244"/>
      <c r="C16" s="244"/>
      <c r="D16" s="244"/>
      <c r="E16" s="244"/>
      <c r="F16" s="244"/>
      <c r="G16" s="1136" t="s">
        <v>492</v>
      </c>
      <c r="H16" s="1137"/>
      <c r="I16" s="1137"/>
      <c r="J16" s="1138"/>
      <c r="K16" s="268">
        <v>-350699</v>
      </c>
      <c r="L16" s="268">
        <v>-8754</v>
      </c>
      <c r="M16" s="269">
        <v>-7483</v>
      </c>
      <c r="N16" s="270">
        <v>17</v>
      </c>
    </row>
    <row r="17" spans="1:16" x14ac:dyDescent="0.15">
      <c r="A17" s="248"/>
      <c r="B17" s="244"/>
      <c r="C17" s="244"/>
      <c r="D17" s="244"/>
      <c r="E17" s="244"/>
      <c r="F17" s="244"/>
      <c r="G17" s="1136" t="s">
        <v>164</v>
      </c>
      <c r="H17" s="1137"/>
      <c r="I17" s="1137"/>
      <c r="J17" s="1138"/>
      <c r="K17" s="268">
        <v>4516672</v>
      </c>
      <c r="L17" s="268">
        <v>112745</v>
      </c>
      <c r="M17" s="269">
        <v>85779</v>
      </c>
      <c r="N17" s="270">
        <v>31.4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30" t="s">
        <v>497</v>
      </c>
      <c r="H21" s="1131"/>
      <c r="I21" s="1131"/>
      <c r="J21" s="1132"/>
      <c r="K21" s="280">
        <v>9.36</v>
      </c>
      <c r="L21" s="281">
        <v>8.2100000000000009</v>
      </c>
      <c r="M21" s="282">
        <v>1.1499999999999999</v>
      </c>
      <c r="N21" s="249"/>
      <c r="O21" s="283"/>
      <c r="P21" s="279"/>
    </row>
    <row r="22" spans="1:16" s="284" customFormat="1" x14ac:dyDescent="0.15">
      <c r="A22" s="279"/>
      <c r="B22" s="249"/>
      <c r="C22" s="249"/>
      <c r="D22" s="249"/>
      <c r="E22" s="249"/>
      <c r="F22" s="249"/>
      <c r="G22" s="1130" t="s">
        <v>498</v>
      </c>
      <c r="H22" s="1131"/>
      <c r="I22" s="1131"/>
      <c r="J22" s="1132"/>
      <c r="K22" s="285">
        <v>97.4</v>
      </c>
      <c r="L22" s="286">
        <v>97</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19" t="s">
        <v>479</v>
      </c>
      <c r="L30" s="254"/>
      <c r="M30" s="255" t="s">
        <v>480</v>
      </c>
      <c r="N30" s="256"/>
    </row>
    <row r="31" spans="1:16" x14ac:dyDescent="0.15">
      <c r="A31" s="248"/>
      <c r="B31" s="244"/>
      <c r="C31" s="244"/>
      <c r="D31" s="244"/>
      <c r="E31" s="244"/>
      <c r="F31" s="244"/>
      <c r="G31" s="257"/>
      <c r="H31" s="258"/>
      <c r="I31" s="258"/>
      <c r="J31" s="259"/>
      <c r="K31" s="1120"/>
      <c r="L31" s="260" t="s">
        <v>481</v>
      </c>
      <c r="M31" s="261" t="s">
        <v>482</v>
      </c>
      <c r="N31" s="262" t="s">
        <v>483</v>
      </c>
    </row>
    <row r="32" spans="1:16" ht="27" customHeight="1" x14ac:dyDescent="0.15">
      <c r="A32" s="248"/>
      <c r="B32" s="244"/>
      <c r="C32" s="244"/>
      <c r="D32" s="244"/>
      <c r="E32" s="244"/>
      <c r="F32" s="244"/>
      <c r="G32" s="1121" t="s">
        <v>502</v>
      </c>
      <c r="H32" s="1122"/>
      <c r="I32" s="1122"/>
      <c r="J32" s="1123"/>
      <c r="K32" s="294">
        <v>3408232</v>
      </c>
      <c r="L32" s="294">
        <v>85076</v>
      </c>
      <c r="M32" s="295">
        <v>51963</v>
      </c>
      <c r="N32" s="296">
        <v>63.7</v>
      </c>
    </row>
    <row r="33" spans="1:16" ht="13.5" customHeight="1" x14ac:dyDescent="0.15">
      <c r="A33" s="248"/>
      <c r="B33" s="244"/>
      <c r="C33" s="244"/>
      <c r="D33" s="244"/>
      <c r="E33" s="244"/>
      <c r="F33" s="244"/>
      <c r="G33" s="1121" t="s">
        <v>503</v>
      </c>
      <c r="H33" s="1122"/>
      <c r="I33" s="1122"/>
      <c r="J33" s="1123"/>
      <c r="K33" s="294" t="s">
        <v>489</v>
      </c>
      <c r="L33" s="294" t="s">
        <v>489</v>
      </c>
      <c r="M33" s="295" t="s">
        <v>489</v>
      </c>
      <c r="N33" s="296" t="s">
        <v>489</v>
      </c>
    </row>
    <row r="34" spans="1:16" ht="27" customHeight="1" x14ac:dyDescent="0.15">
      <c r="A34" s="248"/>
      <c r="B34" s="244"/>
      <c r="C34" s="244"/>
      <c r="D34" s="244"/>
      <c r="E34" s="244"/>
      <c r="F34" s="244"/>
      <c r="G34" s="1121" t="s">
        <v>504</v>
      </c>
      <c r="H34" s="1122"/>
      <c r="I34" s="1122"/>
      <c r="J34" s="1123"/>
      <c r="K34" s="294" t="s">
        <v>489</v>
      </c>
      <c r="L34" s="294" t="s">
        <v>489</v>
      </c>
      <c r="M34" s="295">
        <v>71</v>
      </c>
      <c r="N34" s="296" t="s">
        <v>489</v>
      </c>
    </row>
    <row r="35" spans="1:16" ht="27" customHeight="1" x14ac:dyDescent="0.15">
      <c r="A35" s="248"/>
      <c r="B35" s="244"/>
      <c r="C35" s="244"/>
      <c r="D35" s="244"/>
      <c r="E35" s="244"/>
      <c r="F35" s="244"/>
      <c r="G35" s="1121" t="s">
        <v>505</v>
      </c>
      <c r="H35" s="1122"/>
      <c r="I35" s="1122"/>
      <c r="J35" s="1123"/>
      <c r="K35" s="294">
        <v>2104896</v>
      </c>
      <c r="L35" s="294">
        <v>52542</v>
      </c>
      <c r="M35" s="295">
        <v>20847</v>
      </c>
      <c r="N35" s="296">
        <v>152</v>
      </c>
    </row>
    <row r="36" spans="1:16" ht="27" customHeight="1" x14ac:dyDescent="0.15">
      <c r="A36" s="248"/>
      <c r="B36" s="244"/>
      <c r="C36" s="244"/>
      <c r="D36" s="244"/>
      <c r="E36" s="244"/>
      <c r="F36" s="244"/>
      <c r="G36" s="1121" t="s">
        <v>506</v>
      </c>
      <c r="H36" s="1122"/>
      <c r="I36" s="1122"/>
      <c r="J36" s="1123"/>
      <c r="K36" s="294">
        <v>108020</v>
      </c>
      <c r="L36" s="294">
        <v>2696</v>
      </c>
      <c r="M36" s="295">
        <v>3529</v>
      </c>
      <c r="N36" s="296">
        <v>-23.6</v>
      </c>
    </row>
    <row r="37" spans="1:16" ht="13.5" customHeight="1" x14ac:dyDescent="0.15">
      <c r="A37" s="248"/>
      <c r="B37" s="244"/>
      <c r="C37" s="244"/>
      <c r="D37" s="244"/>
      <c r="E37" s="244"/>
      <c r="F37" s="244"/>
      <c r="G37" s="1121" t="s">
        <v>507</v>
      </c>
      <c r="H37" s="1122"/>
      <c r="I37" s="1122"/>
      <c r="J37" s="1123"/>
      <c r="K37" s="294">
        <v>136</v>
      </c>
      <c r="L37" s="294">
        <v>3</v>
      </c>
      <c r="M37" s="295">
        <v>828</v>
      </c>
      <c r="N37" s="296">
        <v>-99.6</v>
      </c>
    </row>
    <row r="38" spans="1:16" ht="27" customHeight="1" x14ac:dyDescent="0.15">
      <c r="A38" s="248"/>
      <c r="B38" s="244"/>
      <c r="C38" s="244"/>
      <c r="D38" s="244"/>
      <c r="E38" s="244"/>
      <c r="F38" s="244"/>
      <c r="G38" s="1124" t="s">
        <v>508</v>
      </c>
      <c r="H38" s="1125"/>
      <c r="I38" s="1125"/>
      <c r="J38" s="1126"/>
      <c r="K38" s="297">
        <v>1787</v>
      </c>
      <c r="L38" s="297">
        <v>45</v>
      </c>
      <c r="M38" s="298">
        <v>6</v>
      </c>
      <c r="N38" s="299">
        <v>650</v>
      </c>
      <c r="O38" s="293"/>
    </row>
    <row r="39" spans="1:16" x14ac:dyDescent="0.15">
      <c r="A39" s="248"/>
      <c r="B39" s="244"/>
      <c r="C39" s="244"/>
      <c r="D39" s="244"/>
      <c r="E39" s="244"/>
      <c r="F39" s="244"/>
      <c r="G39" s="1124" t="s">
        <v>509</v>
      </c>
      <c r="H39" s="1125"/>
      <c r="I39" s="1125"/>
      <c r="J39" s="1126"/>
      <c r="K39" s="300">
        <v>-183749</v>
      </c>
      <c r="L39" s="300">
        <v>-4587</v>
      </c>
      <c r="M39" s="301">
        <v>-4386</v>
      </c>
      <c r="N39" s="302">
        <v>4.5999999999999996</v>
      </c>
      <c r="O39" s="293"/>
    </row>
    <row r="40" spans="1:16" ht="27" customHeight="1" x14ac:dyDescent="0.15">
      <c r="A40" s="248"/>
      <c r="B40" s="244"/>
      <c r="C40" s="244"/>
      <c r="D40" s="244"/>
      <c r="E40" s="244"/>
      <c r="F40" s="244"/>
      <c r="G40" s="1121" t="s">
        <v>510</v>
      </c>
      <c r="H40" s="1122"/>
      <c r="I40" s="1122"/>
      <c r="J40" s="1123"/>
      <c r="K40" s="300">
        <v>-3686989</v>
      </c>
      <c r="L40" s="300">
        <v>-92034</v>
      </c>
      <c r="M40" s="301">
        <v>-50220</v>
      </c>
      <c r="N40" s="302">
        <v>83.3</v>
      </c>
      <c r="O40" s="293"/>
    </row>
    <row r="41" spans="1:16" x14ac:dyDescent="0.15">
      <c r="A41" s="248"/>
      <c r="B41" s="244"/>
      <c r="C41" s="244"/>
      <c r="D41" s="244"/>
      <c r="E41" s="244"/>
      <c r="F41" s="244"/>
      <c r="G41" s="1127" t="s">
        <v>275</v>
      </c>
      <c r="H41" s="1128"/>
      <c r="I41" s="1128"/>
      <c r="J41" s="1129"/>
      <c r="K41" s="294">
        <v>1752333</v>
      </c>
      <c r="L41" s="300">
        <v>43742</v>
      </c>
      <c r="M41" s="301">
        <v>22638</v>
      </c>
      <c r="N41" s="302">
        <v>93.2</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14" t="s">
        <v>479</v>
      </c>
      <c r="J49" s="1116" t="s">
        <v>514</v>
      </c>
      <c r="K49" s="1117"/>
      <c r="L49" s="1117"/>
      <c r="M49" s="1117"/>
      <c r="N49" s="1118"/>
    </row>
    <row r="50" spans="1:14" x14ac:dyDescent="0.15">
      <c r="A50" s="248"/>
      <c r="B50" s="244"/>
      <c r="C50" s="244"/>
      <c r="D50" s="244"/>
      <c r="E50" s="244"/>
      <c r="F50" s="244"/>
      <c r="G50" s="312"/>
      <c r="H50" s="313"/>
      <c r="I50" s="1115"/>
      <c r="J50" s="314" t="s">
        <v>515</v>
      </c>
      <c r="K50" s="315" t="s">
        <v>516</v>
      </c>
      <c r="L50" s="316" t="s">
        <v>517</v>
      </c>
      <c r="M50" s="317" t="s">
        <v>518</v>
      </c>
      <c r="N50" s="318" t="s">
        <v>519</v>
      </c>
    </row>
    <row r="51" spans="1:14" x14ac:dyDescent="0.15">
      <c r="A51" s="248"/>
      <c r="B51" s="244"/>
      <c r="C51" s="244"/>
      <c r="D51" s="244"/>
      <c r="E51" s="244"/>
      <c r="F51" s="244"/>
      <c r="G51" s="310" t="s">
        <v>520</v>
      </c>
      <c r="H51" s="311"/>
      <c r="I51" s="319">
        <v>2983037</v>
      </c>
      <c r="J51" s="320">
        <v>70691</v>
      </c>
      <c r="K51" s="321">
        <v>-22</v>
      </c>
      <c r="L51" s="322">
        <v>67088</v>
      </c>
      <c r="M51" s="323">
        <v>-22.3</v>
      </c>
      <c r="N51" s="324">
        <v>0.3</v>
      </c>
    </row>
    <row r="52" spans="1:14" x14ac:dyDescent="0.15">
      <c r="A52" s="248"/>
      <c r="B52" s="244"/>
      <c r="C52" s="244"/>
      <c r="D52" s="244"/>
      <c r="E52" s="244"/>
      <c r="F52" s="244"/>
      <c r="G52" s="325"/>
      <c r="H52" s="326" t="s">
        <v>521</v>
      </c>
      <c r="I52" s="327">
        <v>1584588</v>
      </c>
      <c r="J52" s="328">
        <v>37551</v>
      </c>
      <c r="K52" s="329">
        <v>-34.1</v>
      </c>
      <c r="L52" s="330">
        <v>37146</v>
      </c>
      <c r="M52" s="331">
        <v>-9.9</v>
      </c>
      <c r="N52" s="332">
        <v>-24.2</v>
      </c>
    </row>
    <row r="53" spans="1:14" x14ac:dyDescent="0.15">
      <c r="A53" s="248"/>
      <c r="B53" s="244"/>
      <c r="C53" s="244"/>
      <c r="D53" s="244"/>
      <c r="E53" s="244"/>
      <c r="F53" s="244"/>
      <c r="G53" s="310" t="s">
        <v>522</v>
      </c>
      <c r="H53" s="311"/>
      <c r="I53" s="319">
        <v>2010122</v>
      </c>
      <c r="J53" s="320">
        <v>48095</v>
      </c>
      <c r="K53" s="321">
        <v>-32</v>
      </c>
      <c r="L53" s="322">
        <v>70489</v>
      </c>
      <c r="M53" s="323">
        <v>5.0999999999999996</v>
      </c>
      <c r="N53" s="324">
        <v>-37.1</v>
      </c>
    </row>
    <row r="54" spans="1:14" x14ac:dyDescent="0.15">
      <c r="A54" s="248"/>
      <c r="B54" s="244"/>
      <c r="C54" s="244"/>
      <c r="D54" s="244"/>
      <c r="E54" s="244"/>
      <c r="F54" s="244"/>
      <c r="G54" s="325"/>
      <c r="H54" s="326" t="s">
        <v>521</v>
      </c>
      <c r="I54" s="327">
        <v>1253265</v>
      </c>
      <c r="J54" s="328">
        <v>29986</v>
      </c>
      <c r="K54" s="329">
        <v>-20.100000000000001</v>
      </c>
      <c r="L54" s="330">
        <v>37817</v>
      </c>
      <c r="M54" s="331">
        <v>1.8</v>
      </c>
      <c r="N54" s="332">
        <v>-21.9</v>
      </c>
    </row>
    <row r="55" spans="1:14" x14ac:dyDescent="0.15">
      <c r="A55" s="248"/>
      <c r="B55" s="244"/>
      <c r="C55" s="244"/>
      <c r="D55" s="244"/>
      <c r="E55" s="244"/>
      <c r="F55" s="244"/>
      <c r="G55" s="310" t="s">
        <v>523</v>
      </c>
      <c r="H55" s="311"/>
      <c r="I55" s="319">
        <v>3711735</v>
      </c>
      <c r="J55" s="320">
        <v>89569</v>
      </c>
      <c r="K55" s="321">
        <v>86.2</v>
      </c>
      <c r="L55" s="322">
        <v>84389</v>
      </c>
      <c r="M55" s="323">
        <v>19.7</v>
      </c>
      <c r="N55" s="324">
        <v>66.5</v>
      </c>
    </row>
    <row r="56" spans="1:14" x14ac:dyDescent="0.15">
      <c r="A56" s="248"/>
      <c r="B56" s="244"/>
      <c r="C56" s="244"/>
      <c r="D56" s="244"/>
      <c r="E56" s="244"/>
      <c r="F56" s="244"/>
      <c r="G56" s="325"/>
      <c r="H56" s="326" t="s">
        <v>521</v>
      </c>
      <c r="I56" s="327">
        <v>2172142</v>
      </c>
      <c r="J56" s="328">
        <v>52417</v>
      </c>
      <c r="K56" s="329">
        <v>74.8</v>
      </c>
      <c r="L56" s="330">
        <v>44339</v>
      </c>
      <c r="M56" s="331">
        <v>17.2</v>
      </c>
      <c r="N56" s="332">
        <v>57.6</v>
      </c>
    </row>
    <row r="57" spans="1:14" x14ac:dyDescent="0.15">
      <c r="A57" s="248"/>
      <c r="B57" s="244"/>
      <c r="C57" s="244"/>
      <c r="D57" s="244"/>
      <c r="E57" s="244"/>
      <c r="F57" s="244"/>
      <c r="G57" s="310" t="s">
        <v>524</v>
      </c>
      <c r="H57" s="311"/>
      <c r="I57" s="319">
        <v>2661962</v>
      </c>
      <c r="J57" s="320">
        <v>65334</v>
      </c>
      <c r="K57" s="321">
        <v>-27.1</v>
      </c>
      <c r="L57" s="322">
        <v>83623</v>
      </c>
      <c r="M57" s="323">
        <v>-0.9</v>
      </c>
      <c r="N57" s="324">
        <v>-26.2</v>
      </c>
    </row>
    <row r="58" spans="1:14" x14ac:dyDescent="0.15">
      <c r="A58" s="248"/>
      <c r="B58" s="244"/>
      <c r="C58" s="244"/>
      <c r="D58" s="244"/>
      <c r="E58" s="244"/>
      <c r="F58" s="244"/>
      <c r="G58" s="325"/>
      <c r="H58" s="326" t="s">
        <v>521</v>
      </c>
      <c r="I58" s="327">
        <v>1571032</v>
      </c>
      <c r="J58" s="328">
        <v>38559</v>
      </c>
      <c r="K58" s="329">
        <v>-26.4</v>
      </c>
      <c r="L58" s="330">
        <v>48787</v>
      </c>
      <c r="M58" s="331">
        <v>10</v>
      </c>
      <c r="N58" s="332">
        <v>-36.4</v>
      </c>
    </row>
    <row r="59" spans="1:14" x14ac:dyDescent="0.15">
      <c r="A59" s="248"/>
      <c r="B59" s="244"/>
      <c r="C59" s="244"/>
      <c r="D59" s="244"/>
      <c r="E59" s="244"/>
      <c r="F59" s="244"/>
      <c r="G59" s="310" t="s">
        <v>525</v>
      </c>
      <c r="H59" s="311"/>
      <c r="I59" s="319">
        <v>3069876</v>
      </c>
      <c r="J59" s="320">
        <v>76630</v>
      </c>
      <c r="K59" s="321">
        <v>17.3</v>
      </c>
      <c r="L59" s="322">
        <v>81768</v>
      </c>
      <c r="M59" s="323">
        <v>-2.2000000000000002</v>
      </c>
      <c r="N59" s="324">
        <v>19.5</v>
      </c>
    </row>
    <row r="60" spans="1:14" x14ac:dyDescent="0.15">
      <c r="A60" s="248"/>
      <c r="B60" s="244"/>
      <c r="C60" s="244"/>
      <c r="D60" s="244"/>
      <c r="E60" s="244"/>
      <c r="F60" s="244"/>
      <c r="G60" s="325"/>
      <c r="H60" s="326" t="s">
        <v>521</v>
      </c>
      <c r="I60" s="333">
        <v>2109103</v>
      </c>
      <c r="J60" s="328">
        <v>52647</v>
      </c>
      <c r="K60" s="329">
        <v>36.5</v>
      </c>
      <c r="L60" s="330">
        <v>37917</v>
      </c>
      <c r="M60" s="331">
        <v>-22.3</v>
      </c>
      <c r="N60" s="332">
        <v>58.8</v>
      </c>
    </row>
    <row r="61" spans="1:14" x14ac:dyDescent="0.15">
      <c r="A61" s="248"/>
      <c r="B61" s="244"/>
      <c r="C61" s="244"/>
      <c r="D61" s="244"/>
      <c r="E61" s="244"/>
      <c r="F61" s="244"/>
      <c r="G61" s="310" t="s">
        <v>526</v>
      </c>
      <c r="H61" s="334"/>
      <c r="I61" s="335">
        <v>2887346</v>
      </c>
      <c r="J61" s="336">
        <v>70064</v>
      </c>
      <c r="K61" s="337">
        <v>4.5</v>
      </c>
      <c r="L61" s="338">
        <v>77471</v>
      </c>
      <c r="M61" s="339">
        <v>-0.1</v>
      </c>
      <c r="N61" s="324">
        <v>4.5999999999999996</v>
      </c>
    </row>
    <row r="62" spans="1:14" x14ac:dyDescent="0.15">
      <c r="A62" s="248"/>
      <c r="B62" s="244"/>
      <c r="C62" s="244"/>
      <c r="D62" s="244"/>
      <c r="E62" s="244"/>
      <c r="F62" s="244"/>
      <c r="G62" s="325"/>
      <c r="H62" s="326" t="s">
        <v>521</v>
      </c>
      <c r="I62" s="327">
        <v>1738026</v>
      </c>
      <c r="J62" s="328">
        <v>42232</v>
      </c>
      <c r="K62" s="329">
        <v>6.1</v>
      </c>
      <c r="L62" s="330">
        <v>41201</v>
      </c>
      <c r="M62" s="331">
        <v>-0.6</v>
      </c>
      <c r="N62" s="332">
        <v>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E110" sqref="A110:XFD11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39" t="s">
        <v>3</v>
      </c>
      <c r="D47" s="1139"/>
      <c r="E47" s="1140"/>
      <c r="F47" s="11">
        <v>13.42</v>
      </c>
      <c r="G47" s="12">
        <v>16.010000000000002</v>
      </c>
      <c r="H47" s="12">
        <v>19.670000000000002</v>
      </c>
      <c r="I47" s="12">
        <v>19.53</v>
      </c>
      <c r="J47" s="13">
        <v>19.93</v>
      </c>
    </row>
    <row r="48" spans="2:10" ht="57.75" customHeight="1" x14ac:dyDescent="0.15">
      <c r="B48" s="14"/>
      <c r="C48" s="1141" t="s">
        <v>4</v>
      </c>
      <c r="D48" s="1141"/>
      <c r="E48" s="1142"/>
      <c r="F48" s="15">
        <v>5.23</v>
      </c>
      <c r="G48" s="16">
        <v>4.58</v>
      </c>
      <c r="H48" s="16">
        <v>5.93</v>
      </c>
      <c r="I48" s="16">
        <v>5.38</v>
      </c>
      <c r="J48" s="17">
        <v>6.55</v>
      </c>
    </row>
    <row r="49" spans="2:10" ht="57.75" customHeight="1" thickBot="1" x14ac:dyDescent="0.2">
      <c r="B49" s="18"/>
      <c r="C49" s="1143" t="s">
        <v>5</v>
      </c>
      <c r="D49" s="1143"/>
      <c r="E49" s="1144"/>
      <c r="F49" s="19">
        <v>4.07</v>
      </c>
      <c r="G49" s="20">
        <v>4.67</v>
      </c>
      <c r="H49" s="20">
        <v>8.76</v>
      </c>
      <c r="I49" s="20">
        <v>6.6</v>
      </c>
      <c r="J49" s="21">
        <v>6.36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2017-03-08T04:09:13Z</cp:lastPrinted>
  <dcterms:created xsi:type="dcterms:W3CDTF">2017-02-15T20:46:55Z</dcterms:created>
  <dcterms:modified xsi:type="dcterms:W3CDTF">2017-03-31T05:13:01Z</dcterms:modified>
  <cp:category/>
</cp:coreProperties>
</file>