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給料等の差押金額計算書" sheetId="1" r:id="rId1"/>
    <sheet name="記入例" sheetId="2" r:id="rId2"/>
  </sheets>
  <definedNames>
    <definedName name="_xlfn.IFERROR" hidden="1">#NAME?</definedName>
    <definedName name="_xlnm.Print_Area" localSheetId="1">'記入例'!$B$1:$N$18</definedName>
    <definedName name="_xlnm.Print_Area" localSheetId="0">'給料等の差押金額計算書'!$B$1:$N$18</definedName>
  </definedNames>
  <calcPr fullCalcOnLoad="1"/>
</workbook>
</file>

<file path=xl/sharedStrings.xml><?xml version="1.0" encoding="utf-8"?>
<sst xmlns="http://schemas.openxmlformats.org/spreadsheetml/2006/main" count="70" uniqueCount="28">
  <si>
    <t>②　国税徴収法</t>
  </si>
  <si>
    <t>③　差押金額（市税に支払うべき金額）　①－②</t>
  </si>
  <si>
    <t>合　　　　　計</t>
  </si>
  <si>
    <t>　２号　　　　　　〃　　　　　地方税額</t>
  </si>
  <si>
    <t>　３号　　　　　　〃　　　　　社会保険料等</t>
  </si>
  <si>
    <t>　４号　別表に掲げる滞納者を含む家族に対する金額</t>
  </si>
  <si>
    <t>　５号　［①－（１号＋２号＋３号＋４号）］×２０％</t>
  </si>
  <si>
    <t>　　　　（ただし、４号の金額×２倍を限度とする。）</t>
  </si>
  <si>
    <t>円</t>
  </si>
  <si>
    <t>※　①欄の「給料等の支給額」に千円未満の端数がある場合は切り捨ててください。</t>
  </si>
  <si>
    <t>※　②欄の１号～５号に千円未満の端数が生じた場合は切り上げてください。</t>
  </si>
  <si>
    <t>別表（②欄の４号の金額）</t>
  </si>
  <si>
    <t>家族数（本人含む）</t>
  </si>
  <si>
    <t>　　第76条第1項</t>
  </si>
  <si>
    <t>　　に定める</t>
  </si>
  <si>
    <t>　　差押禁止額</t>
  </si>
  <si>
    <r>
      <t>　１号　</t>
    </r>
    <r>
      <rPr>
        <b/>
        <sz val="11"/>
        <rFont val="ＭＳ 明朝"/>
        <family val="1"/>
      </rPr>
      <t>給料等から差し引かれる</t>
    </r>
    <r>
      <rPr>
        <sz val="11"/>
        <rFont val="ＭＳ 明朝"/>
        <family val="1"/>
      </rPr>
      <t>源泉徴収額</t>
    </r>
  </si>
  <si>
    <t>年</t>
  </si>
  <si>
    <t>　　　　</t>
  </si>
  <si>
    <t>月分の給料等支給額</t>
  </si>
  <si>
    <t>給料等の差押金額計算書</t>
  </si>
  <si>
    <t>内訳）基本給＋各種手当</t>
  </si>
  <si>
    <t>内訳）社会保険料＋年金等</t>
  </si>
  <si>
    <t>本人を含む同居の家族人数</t>
  </si>
  <si>
    <t>①　令和</t>
  </si>
  <si>
    <t>※家族数（本人含む）が５人以上の場合は、１人増すごとに45,000円を加算してください。</t>
  </si>
  <si>
    <r>
      <t>※</t>
    </r>
    <r>
      <rPr>
        <b/>
        <u val="single"/>
        <sz val="14"/>
        <color indexed="10"/>
        <rFont val="ＭＳ 明朝"/>
        <family val="1"/>
      </rPr>
      <t>黄色の枠内にデータを
　入力してください。</t>
    </r>
  </si>
  <si>
    <t>金額（円）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</si>
</sst>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#,##0;[Red]#,##0"/>
    <numFmt numFmtId="178" formatCode="#,##0_ ;[Red]\-#,##0\ "/>
    <numFmt numFmtId="179" formatCode="[$-411]ggge&quot;年&quot;m&quot;月&quot;d&quot;日&quot;;@"/>
    <numFmt numFmtId="180" formatCode="0\ 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u val="single"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38" fontId="3" fillId="0" borderId="2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33" borderId="11" xfId="0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>
      <alignment horizontal="center" vertical="center"/>
    </xf>
    <xf numFmtId="38" fontId="5" fillId="0" borderId="10" xfId="48" applyFont="1" applyBorder="1" applyAlignment="1" applyProtection="1">
      <alignment horizontal="right" vertical="center"/>
      <protection/>
    </xf>
    <xf numFmtId="38" fontId="5" fillId="6" borderId="10" xfId="48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38" fontId="5" fillId="33" borderId="21" xfId="48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5" fillId="33" borderId="10" xfId="48" applyFont="1" applyFill="1" applyBorder="1" applyAlignment="1" applyProtection="1">
      <alignment horizontal="right" vertical="center"/>
      <protection locked="0"/>
    </xf>
    <xf numFmtId="38" fontId="5" fillId="33" borderId="12" xfId="48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180" fontId="5" fillId="33" borderId="13" xfId="0" applyNumberFormat="1" applyFont="1" applyFill="1" applyBorder="1" applyAlignment="1" applyProtection="1">
      <alignment horizontal="right" vertical="center"/>
      <protection locked="0"/>
    </xf>
    <xf numFmtId="180" fontId="5" fillId="33" borderId="15" xfId="0" applyNumberFormat="1" applyFont="1" applyFill="1" applyBorder="1" applyAlignment="1" applyProtection="1">
      <alignment horizontal="right" vertical="center"/>
      <protection locked="0"/>
    </xf>
    <xf numFmtId="180" fontId="5" fillId="33" borderId="18" xfId="0" applyNumberFormat="1" applyFont="1" applyFill="1" applyBorder="1" applyAlignment="1" applyProtection="1">
      <alignment horizontal="right" vertical="center"/>
      <protection locked="0"/>
    </xf>
    <xf numFmtId="180" fontId="5" fillId="33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0" borderId="13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5" fillId="6" borderId="13" xfId="48" applyFont="1" applyFill="1" applyBorder="1" applyAlignment="1">
      <alignment horizontal="center" vertical="center"/>
    </xf>
    <xf numFmtId="38" fontId="5" fillId="6" borderId="14" xfId="48" applyFont="1" applyFill="1" applyBorder="1" applyAlignment="1">
      <alignment horizontal="center" vertical="center"/>
    </xf>
    <xf numFmtId="38" fontId="5" fillId="6" borderId="17" xfId="48" applyFont="1" applyFill="1" applyBorder="1" applyAlignment="1">
      <alignment horizontal="center" vertical="center"/>
    </xf>
    <xf numFmtId="38" fontId="5" fillId="6" borderId="0" xfId="48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N18"/>
  <sheetViews>
    <sheetView zoomScale="85" zoomScaleNormal="85" zoomScalePageLayoutView="0" workbookViewId="0" topLeftCell="A7">
      <selection activeCell="B18" sqref="B18:C18"/>
    </sheetView>
  </sheetViews>
  <sheetFormatPr defaultColWidth="9.00390625" defaultRowHeight="20.25" customHeight="1"/>
  <cols>
    <col min="1" max="1" width="4.50390625" style="1" customWidth="1"/>
    <col min="2" max="9" width="9.00390625" style="1" customWidth="1"/>
    <col min="10" max="10" width="17.375" style="1" customWidth="1"/>
    <col min="11" max="11" width="2.75390625" style="1" customWidth="1"/>
    <col min="12" max="13" width="9.00390625" style="1" customWidth="1"/>
    <col min="14" max="14" width="27.625" style="1" bestFit="1" customWidth="1"/>
    <col min="15" max="16384" width="9.00390625" style="1" customWidth="1"/>
  </cols>
  <sheetData>
    <row r="1" spans="2:14" ht="41.25" customHeight="1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6" t="s">
        <v>26</v>
      </c>
      <c r="M1" s="26"/>
      <c r="N1" s="26"/>
    </row>
    <row r="2" spans="2:14" ht="40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</row>
    <row r="3" spans="6:13" ht="40.5" customHeight="1">
      <c r="F3" s="1" t="s">
        <v>18</v>
      </c>
      <c r="L3" s="27"/>
      <c r="M3" s="27"/>
    </row>
    <row r="4" spans="2:14" ht="40.5" customHeight="1">
      <c r="B4" s="17" t="s">
        <v>24</v>
      </c>
      <c r="C4" s="24"/>
      <c r="D4" s="3" t="s">
        <v>17</v>
      </c>
      <c r="E4" s="24"/>
      <c r="F4" s="3" t="s">
        <v>19</v>
      </c>
      <c r="G4" s="3"/>
      <c r="H4" s="3"/>
      <c r="I4" s="4"/>
      <c r="J4" s="23">
        <f>ROUNDDOWN(L4,-3)</f>
        <v>0</v>
      </c>
      <c r="K4" s="4" t="s">
        <v>8</v>
      </c>
      <c r="L4" s="28"/>
      <c r="M4" s="28"/>
      <c r="N4" s="1" t="s">
        <v>21</v>
      </c>
    </row>
    <row r="5" spans="2:14" ht="40.5" customHeight="1">
      <c r="B5" s="29"/>
      <c r="C5" s="30"/>
      <c r="D5" s="5" t="s">
        <v>16</v>
      </c>
      <c r="E5" s="6"/>
      <c r="F5" s="7"/>
      <c r="G5" s="7"/>
      <c r="H5" s="7"/>
      <c r="I5" s="8"/>
      <c r="J5" s="23">
        <f>ROUNDUP(L5,-3)</f>
        <v>0</v>
      </c>
      <c r="K5" s="4" t="s">
        <v>8</v>
      </c>
      <c r="L5" s="28"/>
      <c r="M5" s="28"/>
      <c r="N5" s="18"/>
    </row>
    <row r="6" spans="2:14" ht="40.5" customHeight="1">
      <c r="B6" s="9" t="s">
        <v>0</v>
      </c>
      <c r="C6" s="10"/>
      <c r="D6" s="2" t="s">
        <v>3</v>
      </c>
      <c r="E6" s="3"/>
      <c r="F6" s="3"/>
      <c r="G6" s="3"/>
      <c r="H6" s="3"/>
      <c r="I6" s="4"/>
      <c r="J6" s="23">
        <f>ROUNDUP(L6,-3)</f>
        <v>0</v>
      </c>
      <c r="K6" s="4" t="s">
        <v>8</v>
      </c>
      <c r="L6" s="28"/>
      <c r="M6" s="28"/>
      <c r="N6" s="18"/>
    </row>
    <row r="7" spans="2:14" ht="40.5" customHeight="1">
      <c r="B7" s="9" t="s">
        <v>13</v>
      </c>
      <c r="C7" s="10"/>
      <c r="D7" s="2" t="s">
        <v>4</v>
      </c>
      <c r="E7" s="3"/>
      <c r="F7" s="3"/>
      <c r="G7" s="3"/>
      <c r="H7" s="3"/>
      <c r="I7" s="4"/>
      <c r="J7" s="23">
        <f>ROUNDUP(L7,-3)</f>
        <v>0</v>
      </c>
      <c r="K7" s="4" t="s">
        <v>8</v>
      </c>
      <c r="L7" s="33"/>
      <c r="M7" s="34"/>
      <c r="N7" s="1" t="s">
        <v>22</v>
      </c>
    </row>
    <row r="8" spans="2:14" ht="19.5" customHeight="1">
      <c r="B8" s="31" t="s">
        <v>14</v>
      </c>
      <c r="C8" s="32"/>
      <c r="D8" s="35" t="s">
        <v>5</v>
      </c>
      <c r="E8" s="36"/>
      <c r="F8" s="36"/>
      <c r="G8" s="36"/>
      <c r="H8" s="36"/>
      <c r="I8" s="37"/>
      <c r="J8" s="41">
        <f>IF(L8="",0,100000+(L8-1)*45000)</f>
        <v>0</v>
      </c>
      <c r="K8" s="37" t="s">
        <v>8</v>
      </c>
      <c r="L8" s="43"/>
      <c r="M8" s="44"/>
      <c r="N8" s="53" t="s">
        <v>23</v>
      </c>
    </row>
    <row r="9" spans="2:14" ht="19.5" customHeight="1">
      <c r="B9" s="31"/>
      <c r="C9" s="32"/>
      <c r="D9" s="38"/>
      <c r="E9" s="39"/>
      <c r="F9" s="39"/>
      <c r="G9" s="39"/>
      <c r="H9" s="39"/>
      <c r="I9" s="40"/>
      <c r="J9" s="42"/>
      <c r="K9" s="40"/>
      <c r="L9" s="45"/>
      <c r="M9" s="46"/>
      <c r="N9" s="53"/>
    </row>
    <row r="10" spans="2:13" ht="20.25" customHeight="1">
      <c r="B10" s="54"/>
      <c r="C10" s="55"/>
      <c r="D10" s="6" t="s">
        <v>6</v>
      </c>
      <c r="E10" s="7"/>
      <c r="F10" s="7"/>
      <c r="G10" s="7"/>
      <c r="H10" s="7"/>
      <c r="I10" s="8"/>
      <c r="J10" s="56">
        <f>IF(L10&lt;0,0,L10)</f>
        <v>0</v>
      </c>
      <c r="K10" s="58" t="s">
        <v>8</v>
      </c>
      <c r="L10" s="59">
        <f>IF(J4-SUM(J5:J9)&lt;0,0,ROUNDUP(IF(($J$4-$J$5-$J$6-$J$7-$J$8)*0.2&lt;$J$8*2,($J$4-$J$5-$J$6-$J$7-$J$8)*0.2,$J$8*2),-3))</f>
        <v>0</v>
      </c>
      <c r="M10" s="60">
        <f>ROUNDUP(IF(($J$4-$J$5-$J$6-$J$7-$J$9)*0.2&lt;$J$9*2,($J$4-$J$5-$J$6-$J$7-$J$9)*0.2,$J$9*2),-3)</f>
        <v>0</v>
      </c>
    </row>
    <row r="11" spans="2:13" ht="20.25" customHeight="1">
      <c r="B11" s="31" t="s">
        <v>15</v>
      </c>
      <c r="C11" s="32"/>
      <c r="D11" s="11" t="s">
        <v>7</v>
      </c>
      <c r="E11" s="12"/>
      <c r="F11" s="12"/>
      <c r="G11" s="12"/>
      <c r="H11" s="12"/>
      <c r="I11" s="13"/>
      <c r="J11" s="57"/>
      <c r="K11" s="58"/>
      <c r="L11" s="61"/>
      <c r="M11" s="62"/>
    </row>
    <row r="12" spans="2:11" ht="40.5" customHeight="1">
      <c r="B12" s="47"/>
      <c r="C12" s="48"/>
      <c r="D12" s="49" t="s">
        <v>2</v>
      </c>
      <c r="E12" s="50"/>
      <c r="F12" s="50"/>
      <c r="G12" s="50"/>
      <c r="H12" s="50"/>
      <c r="I12" s="51"/>
      <c r="J12" s="16">
        <f>SUM(J5:J11)</f>
        <v>0</v>
      </c>
      <c r="K12" s="4" t="s">
        <v>8</v>
      </c>
    </row>
    <row r="13" spans="2:14" ht="40.5" customHeight="1">
      <c r="B13" s="11" t="s">
        <v>1</v>
      </c>
      <c r="C13" s="12"/>
      <c r="D13" s="12"/>
      <c r="E13" s="12"/>
      <c r="F13" s="12"/>
      <c r="G13" s="12"/>
      <c r="H13" s="12"/>
      <c r="I13" s="13"/>
      <c r="J13" s="22">
        <f>IF(J12&gt;J4,0,J4-J12)</f>
        <v>0</v>
      </c>
      <c r="K13" s="4" t="s">
        <v>8</v>
      </c>
      <c r="N13" s="19"/>
    </row>
    <row r="14" ht="20.25" customHeight="1">
      <c r="B14" s="1" t="s">
        <v>9</v>
      </c>
    </row>
    <row r="15" spans="2:14" ht="20.25" customHeight="1">
      <c r="B15" s="1" t="s">
        <v>10</v>
      </c>
      <c r="N15" s="21">
        <f>IF(J13="-",J13,J13-N13)</f>
        <v>0</v>
      </c>
    </row>
    <row r="16" ht="20.25" customHeight="1">
      <c r="B16" s="1" t="s">
        <v>11</v>
      </c>
    </row>
    <row r="17" spans="2:14" ht="20.25" customHeight="1">
      <c r="B17" s="49" t="s">
        <v>12</v>
      </c>
      <c r="C17" s="51"/>
      <c r="D17" s="14">
        <v>1</v>
      </c>
      <c r="E17" s="14">
        <v>2</v>
      </c>
      <c r="F17" s="14">
        <v>3</v>
      </c>
      <c r="G17" s="14">
        <v>4</v>
      </c>
      <c r="H17" s="14">
        <v>5</v>
      </c>
      <c r="J17" s="52" t="s">
        <v>25</v>
      </c>
      <c r="K17" s="52"/>
      <c r="L17" s="52"/>
      <c r="M17" s="52"/>
      <c r="N17" s="52"/>
    </row>
    <row r="18" spans="2:14" ht="20.25" customHeight="1">
      <c r="B18" s="49" t="s">
        <v>27</v>
      </c>
      <c r="C18" s="51"/>
      <c r="D18" s="15">
        <v>100000</v>
      </c>
      <c r="E18" s="15">
        <v>145000</v>
      </c>
      <c r="F18" s="15">
        <v>190000</v>
      </c>
      <c r="G18" s="15">
        <v>235000</v>
      </c>
      <c r="H18" s="15">
        <v>280000</v>
      </c>
      <c r="J18" s="52"/>
      <c r="K18" s="52"/>
      <c r="L18" s="52"/>
      <c r="M18" s="52"/>
      <c r="N18" s="52"/>
    </row>
  </sheetData>
  <sheetProtection selectLockedCells="1"/>
  <mergeCells count="24">
    <mergeCell ref="B12:C12"/>
    <mergeCell ref="D12:I12"/>
    <mergeCell ref="B17:C17"/>
    <mergeCell ref="J17:N18"/>
    <mergeCell ref="B18:C18"/>
    <mergeCell ref="N8:N9"/>
    <mergeCell ref="B10:C10"/>
    <mergeCell ref="J10:J11"/>
    <mergeCell ref="K10:K11"/>
    <mergeCell ref="L10:M11"/>
    <mergeCell ref="B11:C11"/>
    <mergeCell ref="L6:M6"/>
    <mergeCell ref="L7:M7"/>
    <mergeCell ref="B8:C9"/>
    <mergeCell ref="D8:I9"/>
    <mergeCell ref="J8:J9"/>
    <mergeCell ref="K8:K9"/>
    <mergeCell ref="L8:M9"/>
    <mergeCell ref="B1:K2"/>
    <mergeCell ref="L1:N2"/>
    <mergeCell ref="L3:M3"/>
    <mergeCell ref="L4:M4"/>
    <mergeCell ref="B5:C5"/>
    <mergeCell ref="L5:M5"/>
  </mergeCells>
  <dataValidations count="2">
    <dataValidation type="whole" allowBlank="1" showInputMessage="1" showErrorMessage="1" sqref="E4">
      <formula1>1</formula1>
      <formula2>12</formula2>
    </dataValidation>
    <dataValidation type="whole" allowBlank="1" showInputMessage="1" showErrorMessage="1" sqref="C4">
      <formula1>1</formula1>
      <formula2>100</formula2>
    </dataValidation>
  </dataValidations>
  <printOptions/>
  <pageMargins left="0.5905511811023623" right="0" top="0.56" bottom="0.5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N18"/>
  <sheetViews>
    <sheetView tabSelected="1" zoomScale="85" zoomScaleNormal="85" zoomScalePageLayoutView="0" workbookViewId="0" topLeftCell="A16">
      <selection activeCell="B18" sqref="B18:C18"/>
    </sheetView>
  </sheetViews>
  <sheetFormatPr defaultColWidth="9.00390625" defaultRowHeight="20.25" customHeight="1"/>
  <cols>
    <col min="1" max="1" width="4.50390625" style="1" customWidth="1"/>
    <col min="2" max="9" width="9.00390625" style="1" customWidth="1"/>
    <col min="10" max="10" width="17.375" style="1" customWidth="1"/>
    <col min="11" max="11" width="2.75390625" style="1" customWidth="1"/>
    <col min="12" max="13" width="9.00390625" style="1" customWidth="1"/>
    <col min="14" max="14" width="27.625" style="1" bestFit="1" customWidth="1"/>
    <col min="15" max="16384" width="9.00390625" style="1" customWidth="1"/>
  </cols>
  <sheetData>
    <row r="1" spans="2:14" ht="41.25" customHeight="1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6" t="s">
        <v>26</v>
      </c>
      <c r="M1" s="26"/>
      <c r="N1" s="26"/>
    </row>
    <row r="2" spans="2:14" ht="40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</row>
    <row r="3" spans="6:13" ht="40.5" customHeight="1">
      <c r="F3" s="1" t="s">
        <v>18</v>
      </c>
      <c r="L3" s="63"/>
      <c r="M3" s="63"/>
    </row>
    <row r="4" spans="2:14" ht="40.5" customHeight="1">
      <c r="B4" s="17" t="s">
        <v>24</v>
      </c>
      <c r="C4" s="20"/>
      <c r="D4" s="3" t="s">
        <v>17</v>
      </c>
      <c r="E4" s="20"/>
      <c r="F4" s="3" t="s">
        <v>19</v>
      </c>
      <c r="G4" s="3"/>
      <c r="H4" s="3"/>
      <c r="I4" s="4"/>
      <c r="J4" s="23">
        <f>ROUNDDOWN(L4,-3)</f>
        <v>368000</v>
      </c>
      <c r="K4" s="4" t="s">
        <v>8</v>
      </c>
      <c r="L4" s="28">
        <v>368000</v>
      </c>
      <c r="M4" s="28"/>
      <c r="N4" s="1" t="s">
        <v>21</v>
      </c>
    </row>
    <row r="5" spans="2:14" ht="40.5" customHeight="1">
      <c r="B5" s="29"/>
      <c r="C5" s="30"/>
      <c r="D5" s="5" t="s">
        <v>16</v>
      </c>
      <c r="E5" s="6"/>
      <c r="F5" s="7"/>
      <c r="G5" s="7"/>
      <c r="H5" s="7"/>
      <c r="I5" s="8"/>
      <c r="J5" s="23">
        <f>ROUNDUP(L5,-3)</f>
        <v>10000</v>
      </c>
      <c r="K5" s="4" t="s">
        <v>8</v>
      </c>
      <c r="L5" s="28">
        <v>9300</v>
      </c>
      <c r="M5" s="28"/>
      <c r="N5" s="18"/>
    </row>
    <row r="6" spans="2:14" ht="40.5" customHeight="1">
      <c r="B6" s="9" t="s">
        <v>0</v>
      </c>
      <c r="C6" s="10"/>
      <c r="D6" s="2" t="s">
        <v>3</v>
      </c>
      <c r="E6" s="3"/>
      <c r="F6" s="3"/>
      <c r="G6" s="3"/>
      <c r="H6" s="3"/>
      <c r="I6" s="4"/>
      <c r="J6" s="23">
        <f>ROUNDUP(L6,-3)</f>
        <v>17000</v>
      </c>
      <c r="K6" s="4" t="s">
        <v>8</v>
      </c>
      <c r="L6" s="28">
        <v>16700</v>
      </c>
      <c r="M6" s="28"/>
      <c r="N6" s="18"/>
    </row>
    <row r="7" spans="2:14" ht="40.5" customHeight="1">
      <c r="B7" s="9" t="s">
        <v>13</v>
      </c>
      <c r="C7" s="10"/>
      <c r="D7" s="2" t="s">
        <v>4</v>
      </c>
      <c r="E7" s="3"/>
      <c r="F7" s="3"/>
      <c r="G7" s="3"/>
      <c r="H7" s="3"/>
      <c r="I7" s="4"/>
      <c r="J7" s="23">
        <f>ROUNDUP(L7,-3)</f>
        <v>43000</v>
      </c>
      <c r="K7" s="4" t="s">
        <v>8</v>
      </c>
      <c r="L7" s="33">
        <v>42890</v>
      </c>
      <c r="M7" s="34"/>
      <c r="N7" s="1" t="s">
        <v>22</v>
      </c>
    </row>
    <row r="8" spans="2:14" ht="19.5" customHeight="1">
      <c r="B8" s="31" t="s">
        <v>14</v>
      </c>
      <c r="C8" s="32"/>
      <c r="D8" s="35" t="s">
        <v>5</v>
      </c>
      <c r="E8" s="36"/>
      <c r="F8" s="36"/>
      <c r="G8" s="36"/>
      <c r="H8" s="36"/>
      <c r="I8" s="37"/>
      <c r="J8" s="41">
        <f>IF(L8="",0,100000+(L8-1)*45000)</f>
        <v>190000</v>
      </c>
      <c r="K8" s="37" t="s">
        <v>8</v>
      </c>
      <c r="L8" s="43">
        <v>3</v>
      </c>
      <c r="M8" s="44"/>
      <c r="N8" s="53" t="s">
        <v>23</v>
      </c>
    </row>
    <row r="9" spans="2:14" ht="19.5" customHeight="1">
      <c r="B9" s="31"/>
      <c r="C9" s="32"/>
      <c r="D9" s="38"/>
      <c r="E9" s="39"/>
      <c r="F9" s="39"/>
      <c r="G9" s="39"/>
      <c r="H9" s="39"/>
      <c r="I9" s="40"/>
      <c r="J9" s="42"/>
      <c r="K9" s="40"/>
      <c r="L9" s="45"/>
      <c r="M9" s="46"/>
      <c r="N9" s="53"/>
    </row>
    <row r="10" spans="2:13" ht="20.25" customHeight="1">
      <c r="B10" s="54"/>
      <c r="C10" s="55"/>
      <c r="D10" s="6" t="s">
        <v>6</v>
      </c>
      <c r="E10" s="7"/>
      <c r="F10" s="7"/>
      <c r="G10" s="7"/>
      <c r="H10" s="7"/>
      <c r="I10" s="8"/>
      <c r="J10" s="56">
        <f>IF(L10&lt;0,0,L10)</f>
        <v>22000</v>
      </c>
      <c r="K10" s="58" t="s">
        <v>8</v>
      </c>
      <c r="L10" s="59">
        <f>IF(J4-SUM(J5:J9)&lt;0,0,ROUNDUP(IF(($J$4-$J$5-$J$6-$J$7-$J$8)*0.2&lt;$J$8*2,($J$4-$J$5-$J$6-$J$7-$J$8)*0.2,$J$8*2),-3))</f>
        <v>22000</v>
      </c>
      <c r="M10" s="60">
        <f>ROUNDUP(IF(($J$4-$J$5-$J$6-$J$7-$J$9)*0.2&lt;$J$9*2,($J$4-$J$5-$J$6-$J$7-$J$9)*0.2,$J$9*2),-3)</f>
        <v>0</v>
      </c>
    </row>
    <row r="11" spans="2:13" ht="20.25" customHeight="1">
      <c r="B11" s="31" t="s">
        <v>15</v>
      </c>
      <c r="C11" s="32"/>
      <c r="D11" s="11" t="s">
        <v>7</v>
      </c>
      <c r="E11" s="12"/>
      <c r="F11" s="12"/>
      <c r="G11" s="12"/>
      <c r="H11" s="12"/>
      <c r="I11" s="13"/>
      <c r="J11" s="57"/>
      <c r="K11" s="58"/>
      <c r="L11" s="61"/>
      <c r="M11" s="62"/>
    </row>
    <row r="12" spans="2:11" ht="40.5" customHeight="1">
      <c r="B12" s="47"/>
      <c r="C12" s="48"/>
      <c r="D12" s="49" t="s">
        <v>2</v>
      </c>
      <c r="E12" s="50"/>
      <c r="F12" s="50"/>
      <c r="G12" s="50"/>
      <c r="H12" s="50"/>
      <c r="I12" s="51"/>
      <c r="J12" s="16">
        <f>SUM(J5:J11)</f>
        <v>282000</v>
      </c>
      <c r="K12" s="4" t="s">
        <v>8</v>
      </c>
    </row>
    <row r="13" spans="2:14" ht="40.5" customHeight="1">
      <c r="B13" s="11" t="s">
        <v>1</v>
      </c>
      <c r="C13" s="12"/>
      <c r="D13" s="12"/>
      <c r="E13" s="12"/>
      <c r="F13" s="12"/>
      <c r="G13" s="12"/>
      <c r="H13" s="12"/>
      <c r="I13" s="13"/>
      <c r="J13" s="22">
        <f>IF(J12&gt;J4,0,J4-J12)</f>
        <v>86000</v>
      </c>
      <c r="K13" s="4" t="s">
        <v>8</v>
      </c>
      <c r="N13" s="19"/>
    </row>
    <row r="14" ht="20.25" customHeight="1">
      <c r="B14" s="1" t="s">
        <v>9</v>
      </c>
    </row>
    <row r="15" spans="2:14" ht="20.25" customHeight="1">
      <c r="B15" s="1" t="s">
        <v>10</v>
      </c>
      <c r="N15" s="21">
        <f>IF(J13="-",J13,J13-N13)</f>
        <v>86000</v>
      </c>
    </row>
    <row r="16" ht="20.25" customHeight="1">
      <c r="B16" s="1" t="s">
        <v>11</v>
      </c>
    </row>
    <row r="17" spans="2:14" ht="20.25" customHeight="1">
      <c r="B17" s="49" t="s">
        <v>12</v>
      </c>
      <c r="C17" s="51"/>
      <c r="D17" s="14">
        <v>1</v>
      </c>
      <c r="E17" s="14">
        <v>2</v>
      </c>
      <c r="F17" s="14">
        <v>3</v>
      </c>
      <c r="G17" s="14">
        <v>4</v>
      </c>
      <c r="H17" s="14">
        <v>5</v>
      </c>
      <c r="J17" s="52" t="s">
        <v>25</v>
      </c>
      <c r="K17" s="52"/>
      <c r="L17" s="52"/>
      <c r="M17" s="52"/>
      <c r="N17" s="52"/>
    </row>
    <row r="18" spans="2:14" ht="20.25" customHeight="1">
      <c r="B18" s="49" t="s">
        <v>27</v>
      </c>
      <c r="C18" s="51"/>
      <c r="D18" s="15">
        <v>100000</v>
      </c>
      <c r="E18" s="15">
        <v>145000</v>
      </c>
      <c r="F18" s="15">
        <v>190000</v>
      </c>
      <c r="G18" s="15">
        <v>235000</v>
      </c>
      <c r="H18" s="15">
        <v>280000</v>
      </c>
      <c r="J18" s="52"/>
      <c r="K18" s="52"/>
      <c r="L18" s="52"/>
      <c r="M18" s="52"/>
      <c r="N18" s="52"/>
    </row>
  </sheetData>
  <sheetProtection selectLockedCells="1"/>
  <mergeCells count="24">
    <mergeCell ref="N8:N9"/>
    <mergeCell ref="L1:N2"/>
    <mergeCell ref="J17:N18"/>
    <mergeCell ref="B18:C18"/>
    <mergeCell ref="B11:C11"/>
    <mergeCell ref="L3:M3"/>
    <mergeCell ref="B17:C17"/>
    <mergeCell ref="J8:J9"/>
    <mergeCell ref="B5:C5"/>
    <mergeCell ref="K10:K11"/>
    <mergeCell ref="L4:M4"/>
    <mergeCell ref="L5:M5"/>
    <mergeCell ref="L6:M6"/>
    <mergeCell ref="D12:I12"/>
    <mergeCell ref="L10:M11"/>
    <mergeCell ref="L7:M7"/>
    <mergeCell ref="J10:J11"/>
    <mergeCell ref="L8:M9"/>
    <mergeCell ref="B10:C10"/>
    <mergeCell ref="B12:C12"/>
    <mergeCell ref="B8:C9"/>
    <mergeCell ref="K8:K9"/>
    <mergeCell ref="D8:I9"/>
    <mergeCell ref="B1:K2"/>
  </mergeCells>
  <dataValidations count="2">
    <dataValidation type="whole" allowBlank="1" showInputMessage="1" showErrorMessage="1" sqref="C4">
      <formula1>1</formula1>
      <formula2>100</formula2>
    </dataValidation>
    <dataValidation type="whole" allowBlank="1" showInputMessage="1" showErrorMessage="1" sqref="E4">
      <formula1>1</formula1>
      <formula2>12</formula2>
    </dataValidation>
  </dataValidations>
  <printOptions/>
  <pageMargins left="0.5905511811023623" right="0" top="0.56" bottom="0.5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　祐典</dc:creator>
  <cp:keywords/>
  <dc:description/>
  <cp:lastModifiedBy>小林　友美</cp:lastModifiedBy>
  <cp:lastPrinted>2022-06-30T04:38:26Z</cp:lastPrinted>
  <dcterms:created xsi:type="dcterms:W3CDTF">2003-11-06T04:07:40Z</dcterms:created>
  <dcterms:modified xsi:type="dcterms:W3CDTF">2022-08-01T02:56:32Z</dcterms:modified>
  <cp:category/>
  <cp:version/>
  <cp:contentType/>
  <cp:contentStatus/>
</cp:coreProperties>
</file>