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1193\Desktop\27 宍粟市\"/>
    </mc:Choice>
  </mc:AlternateContent>
  <workbookProtection workbookAlgorithmName="SHA-512" workbookHashValue="4nyYhe6WPBGkSOtob6Qvq+Yiq97UNRT4vURbPE601Y0POjsaFbZjC/gdLto5G0bSqTR2kFhTvr4koLMIF0y6zw==" workbookSaltValue="hCTSufZLPtfe15mL3m2fs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<sst xmlns="http://schemas.openxmlformats.org/spreadsheetml/2006/main" count="228" uniqueCount="112">
  <si>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</si>
  <si>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</si>
  <si>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</si>
  <si>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</si>
  <si>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</si>
  <si>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</si>
  <si>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</si>
  <si>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</si>
  <si>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</si>
  <si>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</si>
  <si>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</si>
  <si>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</si>
  <si>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</si>
  <si>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</si>
  <si>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</si>
  <si>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</si>
  <si>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</si>
  <si>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</si>
  <si>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</si>
  <si>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</si>
  <si>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</si>
  <si>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</si>
  <si>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</si>
  <si>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</si>
  <si>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</si>
  <si>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</si>
  <si>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</si>
  <si>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</si>
  <si>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</si>
  <si>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</si>
  <si>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</si>
  <si>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</si>
  <si>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</si>
  <si>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</si>
  <si>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</si>
  <si>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</si>
  <si>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</si>
  <si>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</si>
  <si>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</si>
  <si>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</si>
  <si>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</si>
  <si>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</si>
  <si>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</si>
  <si>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</si>
  <si>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</si>
  <si>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</si>
  <si>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</si>
  <si>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</si>
  <si>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</si>
  <si>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</si>
  <si>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</si>
  <si>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</si>
  <si>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</si>
  <si>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</si>
  <si>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</si>
  <si>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</si>
  <si>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</si>
  <si>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</si>
  <si>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</si>
  <si>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</si>
  <si>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</si>
  <si>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</si>
  <si>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</si>
  <si>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</si>
  <si>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</si>
  <si>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</si>
  <si>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</si>
  <si>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</si>
  <si>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</si>
  <si>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</si>
  <si>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</si>
  <si>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</si>
  <si>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</si>
  <si>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</si>
  <si>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</si>
  <si>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</si>
  <si>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</si>
  <si>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</si>
  <si>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</si>
  <si>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</si>
  <si>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</si>
  <si>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</si>
  <si>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</si>
  <si>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</si>
  <si>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</si>
  <si>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</si>
  <si>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</si>
  <si>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</si>
  <si>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</si>
  <si>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</si>
  <si>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</si>
  <si>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</si>
  <si>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</si>
  <si>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宍粟市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</si>
  <si>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</si>
  <si>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</si>
  <si>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</si>
  <si>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</si>
  <si>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</si>
  <si>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</si>
  <si>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</si>
  <si>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</si>
  <si>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</si>
  <si>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</si>
  <si>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</si>
  <si>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</si>
  <si>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</si>
  <si>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</si>
  <si>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</si>
  <si>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宍粟市における給水量の内訳では、大企業や工場の数が少なく、給水口径20ミリ以下の生活用水道の利用率が高いことから、有収水量が類似団体と比べて少ない傾向にある。
　また、給水区域は広大で、かつ山間部に位置することから、多数の浄水場と配水池を保有する必要があり、施設整備に多額の費用を要し、資本費が類似団体と比べても高くなっている。
　以上２点の地域特性から、経営効率が悪くなり、維持管理費の節減の取組について一定の効果は見られるものの給水原価が310.14円/㎥と類似団体平均と比べて著しく高くなっており、近隣団体と比べて高い料金を設定しているにもかかわらず、経常収支比率は88.14％と100%を割り込んでおり、収支の赤字が続いている。
　また、平成26年度には規模の大きな簡易水道事業を統合した（平成25年度有収水量　旧上水 2,129千㎥に対し旧簡水1,555千㎥）が、簡易水道事業の施設整備においては、その財源の多くに企業債を充当していたことで、企業債残高対給水収益率も類似団体平均の2.0倍と非常に高い水準となっていることも今後の経営の健全性にとっての大きな課題である。</t>
    <phoneticPr fontId="4"/>
  </si>
  <si>
    <t>　施設の老朽化は進んでいるが、管路については比較的新しいものが多く、管路経年化率は低い。
　給水区域が広大で保有資産も多く、今後その更新に際し莫大な費用を要することとなる。
　旧簡易水道区域においては国庫補助を活用して老朽機器更新事業を実施していたところ、上水道に統合したため、今後の補助は見込めない状況であることから、より一層効率的な施設更新を実施しなければならない。</t>
    <phoneticPr fontId="4"/>
  </si>
  <si>
    <t>　生活用水道の利用率の高さを要因とする有収水量の少なさと、地理的要因による資本費の高さが、経常収支比率の悪化を招いているが、今後の有収水量の増加は難しいことから、経営状況はより厳しくなっていくものと考えられる。
　将来にわたって安定的に経営を継続するため、引続き費用の抑制に努めるとともに、民間委託や広域化について情報収集と検討を進めながら経営の効率化・合理化に取り組む必要がある。
　料金水準についても、急激な負担増加を避けつつ、近隣団体とのバランスも考慮しながら検討を行い、適切な料金改定を実施することで、収入を確保しなければならない。
　以上、費用の抑制と収入の確保を併せて実施していくことで、令和3年度に策定した『宍粟市水道ビジョン』に掲げている経営黒字化を実現したい。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</si>
</sst>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0.01</c:v>
                </c:pt>
                <c:pt idx="2">
                  <c:v>7.0000000000000007E-2</c:v>
                </c:pt>
                <c:pt idx="3">
                  <c:v>0.06</c:v>
                </c:pt>
                <c:pt idx="4">
                  <c:v>0.25</c:v>
                </c:pt>
              </c:numCache>
            </c:numRef>
          </c:val>
          <c:extLst>
            <c:ext xmlns:c16="http://schemas.microsoft.com/office/drawing/2014/chart" uri="{C3380CC4-5D6E-409C-BE32-E72D297353CC}">
              <c16:uniqueId val="{00000000-1D50-464C-A01D-E3001B42F9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D50-464C-A01D-E3001B42F9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c:v>
                </c:pt>
                <c:pt idx="1">
                  <c:v>62.22</c:v>
                </c:pt>
                <c:pt idx="2">
                  <c:v>61.7</c:v>
                </c:pt>
                <c:pt idx="3">
                  <c:v>61.93</c:v>
                </c:pt>
                <c:pt idx="4">
                  <c:v>62.23</c:v>
                </c:pt>
              </c:numCache>
            </c:numRef>
          </c:val>
          <c:extLst>
            <c:ext xmlns:c16="http://schemas.microsoft.com/office/drawing/2014/chart" uri="{C3380CC4-5D6E-409C-BE32-E72D297353CC}">
              <c16:uniqueId val="{00000000-EA07-4DB0-8095-3EB9EF2E4A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A07-4DB0-8095-3EB9EF2E4A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85.11</c:v>
                </c:pt>
                <c:pt idx="1">
                  <c:v>84.74</c:v>
                </c:pt>
                <c:pt idx="2">
                  <c:v>85.38</c:v>
                </c:pt>
                <c:pt idx="3">
                  <c:v>83.95</c:v>
                </c:pt>
                <c:pt idx="4">
                  <c:v>80.989999999999995</c:v>
                </c:pt>
              </c:numCache>
            </c:numRef>
          </c:val>
          <c:extLst>
            <c:ext xmlns:c16="http://schemas.microsoft.com/office/drawing/2014/chart" uri="{C3380CC4-5D6E-409C-BE32-E72D297353CC}">
              <c16:uniqueId val="{00000000-2A8D-4F2B-A26E-95415756F8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2A8D-4F2B-A26E-95415756F8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94.07</c:v>
                </c:pt>
                <c:pt idx="1">
                  <c:v>92.12</c:v>
                </c:pt>
                <c:pt idx="2">
                  <c:v>87.7</c:v>
                </c:pt>
                <c:pt idx="3">
                  <c:v>86.95</c:v>
                </c:pt>
                <c:pt idx="4">
                  <c:v>88.14</c:v>
                </c:pt>
              </c:numCache>
            </c:numRef>
          </c:val>
          <c:extLst>
            <c:ext xmlns:c16="http://schemas.microsoft.com/office/drawing/2014/chart" uri="{C3380CC4-5D6E-409C-BE32-E72D297353CC}">
              <c16:uniqueId val="{00000000-0BDF-4139-95A6-7C3B17D825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BDF-4139-95A6-7C3B17D825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52.51</c:v>
                </c:pt>
                <c:pt idx="1">
                  <c:v>54.58</c:v>
                </c:pt>
                <c:pt idx="2">
                  <c:v>54.4</c:v>
                </c:pt>
                <c:pt idx="3">
                  <c:v>56.32</c:v>
                </c:pt>
                <c:pt idx="4">
                  <c:v>58.33</c:v>
                </c:pt>
              </c:numCache>
            </c:numRef>
          </c:val>
          <c:extLst>
            <c:ext xmlns:c16="http://schemas.microsoft.com/office/drawing/2014/chart" uri="{C3380CC4-5D6E-409C-BE32-E72D297353CC}">
              <c16:uniqueId val="{00000000-E60A-4365-ABAD-B20E7CB4DB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60A-4365-ABAD-B20E7CB4DB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1.52</c:v>
                </c:pt>
                <c:pt idx="1">
                  <c:v>9.92</c:v>
                </c:pt>
                <c:pt idx="2">
                  <c:v>10.35</c:v>
                </c:pt>
                <c:pt idx="3">
                  <c:v>10.53</c:v>
                </c:pt>
                <c:pt idx="4">
                  <c:v>10.73</c:v>
                </c:pt>
              </c:numCache>
            </c:numRef>
          </c:val>
          <c:extLst>
            <c:ext xmlns:c16="http://schemas.microsoft.com/office/drawing/2014/chart" uri="{C3380CC4-5D6E-409C-BE32-E72D297353CC}">
              <c16:uniqueId val="{00000000-6CB2-4938-AB8B-A6AAA1CA90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6CB2-4938-AB8B-A6AAA1CA90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140.26</c:v>
                </c:pt>
                <c:pt idx="1">
                  <c:v>153.03</c:v>
                </c:pt>
                <c:pt idx="2">
                  <c:v>172.7</c:v>
                </c:pt>
                <c:pt idx="3">
                  <c:v>197.17</c:v>
                </c:pt>
                <c:pt idx="4">
                  <c:v>209.78</c:v>
                </c:pt>
              </c:numCache>
            </c:numRef>
          </c:val>
          <c:extLst>
            <c:ext xmlns:c16="http://schemas.microsoft.com/office/drawing/2014/chart" uri="{C3380CC4-5D6E-409C-BE32-E72D297353CC}">
              <c16:uniqueId val="{00000000-B6CB-4292-AF83-0A331371F8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6CB-4292-AF83-0A331371F8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86</c:v>
                </c:pt>
                <c:pt idx="1">
                  <c:v>111.92</c:v>
                </c:pt>
                <c:pt idx="2">
                  <c:v>100.41</c:v>
                </c:pt>
                <c:pt idx="3">
                  <c:v>86.74</c:v>
                </c:pt>
                <c:pt idx="4">
                  <c:v>73.58</c:v>
                </c:pt>
              </c:numCache>
            </c:numRef>
          </c:val>
          <c:extLst>
            <c:ext xmlns:c16="http://schemas.microsoft.com/office/drawing/2014/chart" uri="{C3380CC4-5D6E-409C-BE32-E72D297353CC}">
              <c16:uniqueId val="{00000000-70E7-433E-863F-B32A8EC20A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70E7-433E-863F-B32A8EC20A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1145.05</c:v>
                </c:pt>
                <c:pt idx="1">
                  <c:v>1090.1600000000001</c:v>
                </c:pt>
                <c:pt idx="2">
                  <c:v>998.33</c:v>
                </c:pt>
                <c:pt idx="3">
                  <c:v>908.52</c:v>
                </c:pt>
                <c:pt idx="4">
                  <c:v>776.53</c:v>
                </c:pt>
              </c:numCache>
            </c:numRef>
          </c:val>
          <c:extLst>
            <c:ext xmlns:c16="http://schemas.microsoft.com/office/drawing/2014/chart" uri="{C3380CC4-5D6E-409C-BE32-E72D297353CC}">
              <c16:uniqueId val="{00000000-5294-4F28-80E9-D5520C4627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294-4F28-80E9-D5520C4627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64.150000000000006</c:v>
                </c:pt>
                <c:pt idx="1">
                  <c:v>63.73</c:v>
                </c:pt>
                <c:pt idx="2">
                  <c:v>63.56</c:v>
                </c:pt>
                <c:pt idx="3">
                  <c:v>62.85</c:v>
                </c:pt>
                <c:pt idx="4">
                  <c:v>66.2</c:v>
                </c:pt>
              </c:numCache>
            </c:numRef>
          </c:val>
          <c:extLst>
            <c:ext xmlns:c16="http://schemas.microsoft.com/office/drawing/2014/chart" uri="{C3380CC4-5D6E-409C-BE32-E72D297353CC}">
              <c16:uniqueId val="{00000000-20FE-4929-A88E-FD949F157D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0FE-4929-A88E-FD949F157D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290.93</c:v>
                </c:pt>
                <c:pt idx="1">
                  <c:v>292.19</c:v>
                </c:pt>
                <c:pt idx="2">
                  <c:v>293.63</c:v>
                </c:pt>
                <c:pt idx="3">
                  <c:v>299.54000000000002</c:v>
                </c:pt>
                <c:pt idx="4">
                  <c:v>310.14</c:v>
                </c:pt>
              </c:numCache>
            </c:numRef>
          </c:val>
          <c:extLst>
            <c:ext xmlns:c16="http://schemas.microsoft.com/office/drawing/2014/chart" uri="{C3380CC4-5D6E-409C-BE32-E72D297353CC}">
              <c16:uniqueId val="{00000000-3A87-4FA9-B06D-D254AD197B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A87-4FA9-B06D-D254AD197B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兵庫県　宍粟市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34572</v>
      </c>
      <c r="AM8" s="58"/>
      <c r="AN8" s="58"/>
      <c r="AO8" s="58"/>
      <c r="AP8" s="58"/>
      <c r="AQ8" s="58"/>
      <c r="AR8" s="58"/>
      <c r="AS8" s="58"/>
      <c r="AT8" s="55">
        <f>データ!$S$6</f>
        <v>658.54</v>
      </c>
      <c r="AU8" s="56"/>
      <c r="AV8" s="56"/>
      <c r="AW8" s="56"/>
      <c r="AX8" s="56"/>
      <c r="AY8" s="56"/>
      <c r="AZ8" s="56"/>
      <c r="BA8" s="56"/>
      <c r="BB8" s="45">
        <f>データ!$T$6</f>
        <v>52.5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62.87</v>
      </c>
      <c r="J10" s="56"/>
      <c r="K10" s="56"/>
      <c r="L10" s="56"/>
      <c r="M10" s="56"/>
      <c r="N10" s="56"/>
      <c r="O10" s="57"/>
      <c r="P10" s="45">
        <f>データ!$P$6</f>
        <v>99.25</v>
      </c>
      <c r="Q10" s="45"/>
      <c r="R10" s="45"/>
      <c r="S10" s="45"/>
      <c r="T10" s="45"/>
      <c r="U10" s="45"/>
      <c r="V10" s="45"/>
      <c r="W10" s="58">
        <f>データ!$Q$6</f>
        <v>3916</v>
      </c>
      <c r="X10" s="58"/>
      <c r="Y10" s="58"/>
      <c r="Z10" s="58"/>
      <c r="AA10" s="58"/>
      <c r="AB10" s="58"/>
      <c r="AC10" s="58"/>
      <c r="AD10" s="2"/>
      <c r="AE10" s="2"/>
      <c r="AF10" s="2"/>
      <c r="AG10" s="2"/>
      <c r="AH10" s="2"/>
      <c r="AI10" s="2"/>
      <c r="AJ10" s="2"/>
      <c r="AK10" s="2"/>
      <c r="AL10" s="58">
        <f>データ!$U$6</f>
        <v>34034</v>
      </c>
      <c r="AM10" s="58"/>
      <c r="AN10" s="58"/>
      <c r="AO10" s="58"/>
      <c r="AP10" s="58"/>
      <c r="AQ10" s="58"/>
      <c r="AR10" s="58"/>
      <c r="AS10" s="58"/>
      <c r="AT10" s="55">
        <f>データ!$V$6</f>
        <v>94.74</v>
      </c>
      <c r="AU10" s="56"/>
      <c r="AV10" s="56"/>
      <c r="AW10" s="56"/>
      <c r="AX10" s="56"/>
      <c r="AY10" s="56"/>
      <c r="AZ10" s="56"/>
      <c r="BA10" s="56"/>
      <c r="BB10" s="45">
        <f>データ!$W$6</f>
        <v>359.24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e4eUI3AGLUHW7UeLroJumaUl63FMn96KukS6U1LxkI/QBWmTBxC+wUbMbE2XuvPZytab1UvMLjJsEOhRko8Zg==" saltValue="mLRrvzCHfa0mX08eKDlj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282278</v>
      </c>
      <c r="D6" s="20">
        <f t="shared" si="3"/>
        <v>46</v>
      </c>
      <c r="E6" s="20">
        <f t="shared" si="3"/>
        <v>1</v>
      </c>
      <c r="F6" s="20">
        <f t="shared" si="3"/>
        <v>0</v>
      </c>
      <c r="G6" s="20">
        <f t="shared" si="3"/>
        <v>1</v>
      </c>
      <c r="H6" s="20" t="str">
        <f t="shared" si="3"/>
        <v>兵庫県　宍粟市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62.87</v>
      </c>
      <c r="P6" s="21">
        <f t="shared" si="3"/>
        <v>99.25</v>
      </c>
      <c r="Q6" s="21">
        <f t="shared" si="3"/>
        <v>3916</v>
      </c>
      <c r="R6" s="21">
        <f t="shared" si="3"/>
        <v>34572</v>
      </c>
      <c r="S6" s="21">
        <f t="shared" si="3"/>
        <v>658.54</v>
      </c>
      <c r="T6" s="21">
        <f t="shared" si="3"/>
        <v>52.5</v>
      </c>
      <c r="U6" s="21">
        <f t="shared" si="3"/>
        <v>34034</v>
      </c>
      <c r="V6" s="21">
        <f t="shared" si="3"/>
        <v>94.74</v>
      </c>
      <c r="W6" s="21">
        <f t="shared" si="3"/>
        <v>359.24</v>
      </c>
      <c r="X6" s="22">
        <f>IF(X7="",NA(),X7)</f>
        <v>94.07</v>
      </c>
      <c r="Y6" s="22">
        <f t="shared" ref="Y6:AG6" si="4">IF(Y7="",NA(),Y7)</f>
        <v>92.12</v>
      </c>
      <c r="Z6" s="22">
        <f t="shared" si="4"/>
        <v>87.7</v>
      </c>
      <c r="AA6" s="22">
        <f t="shared" si="4"/>
        <v>86.95</v>
      </c>
      <c r="AB6" s="22">
        <f t="shared" si="4"/>
        <v>88.14</v>
      </c>
      <c r="AC6" s="22">
        <f t="shared" si="4"/>
        <v>109.01</v>
      </c>
      <c r="AD6" s="22">
        <f t="shared" si="4"/>
        <v>108.83</v>
      </c>
      <c r="AE6" s="22">
        <f t="shared" si="4"/>
        <v>109.23</v>
      </c>
      <c r="AF6" s="22">
        <f t="shared" si="4"/>
        <v>108.04</v>
      </c>
      <c r="AG6" s="22">
        <f t="shared" si="4"/>
        <v>107.49</v>
      </c>
      <c r="AH6" s="21" t="str">
        <f>IF(AH7="","",IF(AH7="-","【-】","【"&amp;SUBSTITUTE(TEXT(AH7,"#,##0.00"),"-","△")&amp;"】"))</f>
        <v>【108.24】</v>
      </c>
      <c r="AI6" s="22">
        <f>IF(AI7="",NA(),AI7)</f>
        <v>140.26</v>
      </c>
      <c r="AJ6" s="22">
        <f t="shared" ref="AJ6:AR6" si="5">IF(AJ7="",NA(),AJ7)</f>
        <v>153.03</v>
      </c>
      <c r="AK6" s="22">
        <f t="shared" si="5"/>
        <v>172.7</v>
      </c>
      <c r="AL6" s="22">
        <f t="shared" si="5"/>
        <v>197.17</v>
      </c>
      <c r="AM6" s="22">
        <f t="shared" si="5"/>
        <v>209.78</v>
      </c>
      <c r="AN6" s="22">
        <f t="shared" si="5"/>
        <v>3.7</v>
      </c>
      <c r="AO6" s="22">
        <f t="shared" si="5"/>
        <v>4.34</v>
      </c>
      <c r="AP6" s="22">
        <f t="shared" si="5"/>
        <v>4.6900000000000004</v>
      </c>
      <c r="AQ6" s="22">
        <f t="shared" si="5"/>
        <v>4.72</v>
      </c>
      <c r="AR6" s="22">
        <f t="shared" si="5"/>
        <v>5.76</v>
      </c>
      <c r="AS6" s="21" t="str">
        <f>IF(AS7="","",IF(AS7="-","【-】","【"&amp;SUBSTITUTE(TEXT(AS7,"#,##0.00"),"-","△")&amp;"】"))</f>
        <v>【1.50】</v>
      </c>
      <c r="AT6" s="22">
        <f>IF(AT7="",NA(),AT7)</f>
        <v>86</v>
      </c>
      <c r="AU6" s="22">
        <f t="shared" ref="AU6:BC6" si="6">IF(AU7="",NA(),AU7)</f>
        <v>111.92</v>
      </c>
      <c r="AV6" s="22">
        <f t="shared" si="6"/>
        <v>100.41</v>
      </c>
      <c r="AW6" s="22">
        <f t="shared" si="6"/>
        <v>86.74</v>
      </c>
      <c r="AX6" s="22">
        <f t="shared" si="6"/>
        <v>73.58</v>
      </c>
      <c r="AY6" s="22">
        <f t="shared" si="6"/>
        <v>365.18</v>
      </c>
      <c r="AZ6" s="22">
        <f t="shared" si="6"/>
        <v>327.77</v>
      </c>
      <c r="BA6" s="22">
        <f t="shared" si="6"/>
        <v>338.02</v>
      </c>
      <c r="BB6" s="22">
        <f t="shared" si="6"/>
        <v>345.94</v>
      </c>
      <c r="BC6" s="22">
        <f t="shared" si="6"/>
        <v>329.7</v>
      </c>
      <c r="BD6" s="21" t="str">
        <f>IF(BD7="","",IF(BD7="-","【-】","【"&amp;SUBSTITUTE(TEXT(BD7,"#,##0.00"),"-","△")&amp;"】"))</f>
        <v>【243.36】</v>
      </c>
      <c r="BE6" s="22">
        <f>IF(BE7="",NA(),BE7)</f>
        <v>1145.05</v>
      </c>
      <c r="BF6" s="22">
        <f t="shared" ref="BF6:BN6" si="7">IF(BF7="",NA(),BF7)</f>
        <v>1090.1600000000001</v>
      </c>
      <c r="BG6" s="22">
        <f t="shared" si="7"/>
        <v>998.33</v>
      </c>
      <c r="BH6" s="22">
        <f t="shared" si="7"/>
        <v>908.52</v>
      </c>
      <c r="BI6" s="22">
        <f t="shared" si="7"/>
        <v>776.53</v>
      </c>
      <c r="BJ6" s="22">
        <f t="shared" si="7"/>
        <v>371.65</v>
      </c>
      <c r="BK6" s="22">
        <f t="shared" si="7"/>
        <v>397.1</v>
      </c>
      <c r="BL6" s="22">
        <f t="shared" si="7"/>
        <v>379.91</v>
      </c>
      <c r="BM6" s="22">
        <f t="shared" si="7"/>
        <v>386.61</v>
      </c>
      <c r="BN6" s="22">
        <f t="shared" si="7"/>
        <v>381.56</v>
      </c>
      <c r="BO6" s="21" t="str">
        <f>IF(BO7="","",IF(BO7="-","【-】","【"&amp;SUBSTITUTE(TEXT(BO7,"#,##0.00"),"-","△")&amp;"】"))</f>
        <v>【265.93】</v>
      </c>
      <c r="BP6" s="22">
        <f>IF(BP7="",NA(),BP7)</f>
        <v>64.150000000000006</v>
      </c>
      <c r="BQ6" s="22">
        <f t="shared" ref="BQ6:BY6" si="8">IF(BQ7="",NA(),BQ7)</f>
        <v>63.73</v>
      </c>
      <c r="BR6" s="22">
        <f t="shared" si="8"/>
        <v>63.56</v>
      </c>
      <c r="BS6" s="22">
        <f t="shared" si="8"/>
        <v>62.85</v>
      </c>
      <c r="BT6" s="22">
        <f t="shared" si="8"/>
        <v>66.2</v>
      </c>
      <c r="BU6" s="22">
        <f t="shared" si="8"/>
        <v>98.77</v>
      </c>
      <c r="BV6" s="22">
        <f t="shared" si="8"/>
        <v>95.79</v>
      </c>
      <c r="BW6" s="22">
        <f t="shared" si="8"/>
        <v>98.3</v>
      </c>
      <c r="BX6" s="22">
        <f t="shared" si="8"/>
        <v>93.82</v>
      </c>
      <c r="BY6" s="22">
        <f t="shared" si="8"/>
        <v>95.04</v>
      </c>
      <c r="BZ6" s="21" t="str">
        <f>IF(BZ7="","",IF(BZ7="-","【-】","【"&amp;SUBSTITUTE(TEXT(BZ7,"#,##0.00"),"-","△")&amp;"】"))</f>
        <v>【97.82】</v>
      </c>
      <c r="CA6" s="22">
        <f>IF(CA7="",NA(),CA7)</f>
        <v>290.93</v>
      </c>
      <c r="CB6" s="22">
        <f t="shared" ref="CB6:CJ6" si="9">IF(CB7="",NA(),CB7)</f>
        <v>292.19</v>
      </c>
      <c r="CC6" s="22">
        <f t="shared" si="9"/>
        <v>293.63</v>
      </c>
      <c r="CD6" s="22">
        <f t="shared" si="9"/>
        <v>299.54000000000002</v>
      </c>
      <c r="CE6" s="22">
        <f t="shared" si="9"/>
        <v>310.14</v>
      </c>
      <c r="CF6" s="22">
        <f t="shared" si="9"/>
        <v>173.67</v>
      </c>
      <c r="CG6" s="22">
        <f t="shared" si="9"/>
        <v>171.13</v>
      </c>
      <c r="CH6" s="22">
        <f t="shared" si="9"/>
        <v>173.7</v>
      </c>
      <c r="CI6" s="22">
        <f t="shared" si="9"/>
        <v>178.94</v>
      </c>
      <c r="CJ6" s="22">
        <f t="shared" si="9"/>
        <v>180.19</v>
      </c>
      <c r="CK6" s="21" t="str">
        <f>IF(CK7="","",IF(CK7="-","【-】","【"&amp;SUBSTITUTE(TEXT(CK7,"#,##0.00"),"-","△")&amp;"】"))</f>
        <v>【177.56】</v>
      </c>
      <c r="CL6" s="22">
        <f>IF(CL7="",NA(),CL7)</f>
        <v>61.3</v>
      </c>
      <c r="CM6" s="22">
        <f t="shared" ref="CM6:CU6" si="10">IF(CM7="",NA(),CM7)</f>
        <v>62.22</v>
      </c>
      <c r="CN6" s="22">
        <f t="shared" si="10"/>
        <v>61.7</v>
      </c>
      <c r="CO6" s="22">
        <f t="shared" si="10"/>
        <v>61.93</v>
      </c>
      <c r="CP6" s="22">
        <f t="shared" si="10"/>
        <v>62.23</v>
      </c>
      <c r="CQ6" s="22">
        <f t="shared" si="10"/>
        <v>59.67</v>
      </c>
      <c r="CR6" s="22">
        <f t="shared" si="10"/>
        <v>60.12</v>
      </c>
      <c r="CS6" s="22">
        <f t="shared" si="10"/>
        <v>60.34</v>
      </c>
      <c r="CT6" s="22">
        <f t="shared" si="10"/>
        <v>59.54</v>
      </c>
      <c r="CU6" s="22">
        <f t="shared" si="10"/>
        <v>59.26</v>
      </c>
      <c r="CV6" s="21" t="str">
        <f>IF(CV7="","",IF(CV7="-","【-】","【"&amp;SUBSTITUTE(TEXT(CV7,"#,##0.00"),"-","△")&amp;"】"))</f>
        <v>【59.81】</v>
      </c>
      <c r="CW6" s="22">
        <f>IF(CW7="",NA(),CW7)</f>
        <v>85.11</v>
      </c>
      <c r="CX6" s="22">
        <f t="shared" ref="CX6:DF6" si="11">IF(CX7="",NA(),CX7)</f>
        <v>84.74</v>
      </c>
      <c r="CY6" s="22">
        <f t="shared" si="11"/>
        <v>85.38</v>
      </c>
      <c r="CZ6" s="22">
        <f t="shared" si="11"/>
        <v>83.95</v>
      </c>
      <c r="DA6" s="22">
        <f t="shared" si="11"/>
        <v>80.989999999999995</v>
      </c>
      <c r="DB6" s="22">
        <f t="shared" si="11"/>
        <v>84.6</v>
      </c>
      <c r="DC6" s="22">
        <f t="shared" si="11"/>
        <v>84.24</v>
      </c>
      <c r="DD6" s="22">
        <f t="shared" si="11"/>
        <v>84.19</v>
      </c>
      <c r="DE6" s="22">
        <f t="shared" si="11"/>
        <v>83.93</v>
      </c>
      <c r="DF6" s="22">
        <f t="shared" si="11"/>
        <v>83.84</v>
      </c>
      <c r="DG6" s="21" t="str">
        <f>IF(DG7="","",IF(DG7="-","【-】","【"&amp;SUBSTITUTE(TEXT(DG7,"#,##0.00"),"-","△")&amp;"】"))</f>
        <v>【89.42】</v>
      </c>
      <c r="DH6" s="22">
        <f>IF(DH7="",NA(),DH7)</f>
        <v>52.51</v>
      </c>
      <c r="DI6" s="22">
        <f t="shared" ref="DI6:DQ6" si="12">IF(DI7="",NA(),DI7)</f>
        <v>54.58</v>
      </c>
      <c r="DJ6" s="22">
        <f t="shared" si="12"/>
        <v>54.4</v>
      </c>
      <c r="DK6" s="22">
        <f t="shared" si="12"/>
        <v>56.32</v>
      </c>
      <c r="DL6" s="22">
        <f t="shared" si="12"/>
        <v>58.33</v>
      </c>
      <c r="DM6" s="22">
        <f t="shared" si="12"/>
        <v>48.17</v>
      </c>
      <c r="DN6" s="22">
        <f t="shared" si="12"/>
        <v>48.83</v>
      </c>
      <c r="DO6" s="22">
        <f t="shared" si="12"/>
        <v>49.96</v>
      </c>
      <c r="DP6" s="22">
        <f t="shared" si="12"/>
        <v>50.82</v>
      </c>
      <c r="DQ6" s="22">
        <f t="shared" si="12"/>
        <v>51.82</v>
      </c>
      <c r="DR6" s="21" t="str">
        <f>IF(DR7="","",IF(DR7="-","【-】","【"&amp;SUBSTITUTE(TEXT(DR7,"#,##0.00"),"-","△")&amp;"】"))</f>
        <v>【52.02】</v>
      </c>
      <c r="DS6" s="22">
        <f>IF(DS7="",NA(),DS7)</f>
        <v>1.52</v>
      </c>
      <c r="DT6" s="22">
        <f t="shared" ref="DT6:EB6" si="13">IF(DT7="",NA(),DT7)</f>
        <v>9.92</v>
      </c>
      <c r="DU6" s="22">
        <f t="shared" si="13"/>
        <v>10.35</v>
      </c>
      <c r="DV6" s="22">
        <f t="shared" si="13"/>
        <v>10.53</v>
      </c>
      <c r="DW6" s="22">
        <f t="shared" si="13"/>
        <v>10.73</v>
      </c>
      <c r="DX6" s="22">
        <f t="shared" si="13"/>
        <v>17.12</v>
      </c>
      <c r="DY6" s="22">
        <f t="shared" si="13"/>
        <v>18.18</v>
      </c>
      <c r="DZ6" s="22">
        <f t="shared" si="13"/>
        <v>19.32</v>
      </c>
      <c r="EA6" s="22">
        <f t="shared" si="13"/>
        <v>21.16</v>
      </c>
      <c r="EB6" s="22">
        <f t="shared" si="13"/>
        <v>22.72</v>
      </c>
      <c r="EC6" s="21" t="str">
        <f>IF(EC7="","",IF(EC7="-","【-】","【"&amp;SUBSTITUTE(TEXT(EC7,"#,##0.00"),"-","△")&amp;"】"))</f>
        <v>【25.37】</v>
      </c>
      <c r="ED6" s="21">
        <f>IF(ED7="",NA(),ED7)</f>
        <v>0</v>
      </c>
      <c r="EE6" s="22">
        <f t="shared" ref="EE6:EM6" si="14">IF(EE7="",NA(),EE7)</f>
        <v>0.01</v>
      </c>
      <c r="EF6" s="22">
        <f t="shared" si="14"/>
        <v>7.0000000000000007E-2</v>
      </c>
      <c r="EG6" s="22">
        <f t="shared" si="14"/>
        <v>0.06</v>
      </c>
      <c r="EH6" s="22">
        <f t="shared" si="14"/>
        <v>0.25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282278</v>
      </c>
      <c r="D7" s="24">
        <v>46</v>
      </c>
      <c r="E7" s="24">
        <v>1</v>
      </c>
      <c r="F7" s="24">
        <v>0</v>
      </c>
      <c r="G7" s="24">
        <v>1</v>
      </c>
      <c r="H7" s="24" t="s">
        <v>93</v>
      </c>
      <c r="I7" s="24" t="s">
        <v>94</v>
      </c>
      <c r="J7" s="24" t="s">
        <v>95</v>
      </c>
      <c r="K7" s="24" t="s">
        <v>96</v>
      </c>
      <c r="L7" s="24" t="s">
        <v>97</v>
      </c>
      <c r="M7" s="24" t="s">
        <v>98</v>
      </c>
      <c r="N7" s="25" t="s">
        <v>99</v>
      </c>
      <c r="O7" s="25">
        <v>62.87</v>
      </c>
      <c r="P7" s="25">
        <v>99.25</v>
      </c>
      <c r="Q7" s="25">
        <v>3916</v>
      </c>
      <c r="R7" s="25">
        <v>34572</v>
      </c>
      <c r="S7" s="25">
        <v>658.54</v>
      </c>
      <c r="T7" s="25">
        <v>52.5</v>
      </c>
      <c r="U7" s="25">
        <v>34034</v>
      </c>
      <c r="V7" s="25">
        <v>94.74</v>
      </c>
      <c r="W7" s="25">
        <v>359.24</v>
      </c>
      <c r="X7" s="25">
        <v>94.07</v>
      </c>
      <c r="Y7" s="25">
        <v>92.12</v>
      </c>
      <c r="Z7" s="25">
        <v>87.7</v>
      </c>
      <c r="AA7" s="25">
        <v>86.95</v>
      </c>
      <c r="AB7" s="25">
        <v>88.14</v>
      </c>
      <c r="AC7" s="25">
        <v>109.01</v>
      </c>
      <c r="AD7" s="25">
        <v>108.83</v>
      </c>
      <c r="AE7" s="25">
        <v>109.23</v>
      </c>
      <c r="AF7" s="25">
        <v>108.04</v>
      </c>
      <c r="AG7" s="25">
        <v>107.49</v>
      </c>
      <c r="AH7" s="25">
        <v>108.24</v>
      </c>
      <c r="AI7" s="25">
        <v>140.26</v>
      </c>
      <c r="AJ7" s="25">
        <v>153.03</v>
      </c>
      <c r="AK7" s="25">
        <v>172.7</v>
      </c>
      <c r="AL7" s="25">
        <v>197.17</v>
      </c>
      <c r="AM7" s="25">
        <v>209.78</v>
      </c>
      <c r="AN7" s="25">
        <v>3.7</v>
      </c>
      <c r="AO7" s="25">
        <v>4.34</v>
      </c>
      <c r="AP7" s="25">
        <v>4.6900000000000004</v>
      </c>
      <c r="AQ7" s="25">
        <v>4.72</v>
      </c>
      <c r="AR7" s="25">
        <v>5.76</v>
      </c>
      <c r="AS7" s="25">
        <v>1.5</v>
      </c>
      <c r="AT7" s="25">
        <v>86</v>
      </c>
      <c r="AU7" s="25">
        <v>111.92</v>
      </c>
      <c r="AV7" s="25">
        <v>100.41</v>
      </c>
      <c r="AW7" s="25">
        <v>86.74</v>
      </c>
      <c r="AX7" s="25">
        <v>73.58</v>
      </c>
      <c r="AY7" s="25">
        <v>365.18</v>
      </c>
      <c r="AZ7" s="25">
        <v>327.77</v>
      </c>
      <c r="BA7" s="25">
        <v>338.02</v>
      </c>
      <c r="BB7" s="25">
        <v>345.94</v>
      </c>
      <c r="BC7" s="25">
        <v>329.7</v>
      </c>
      <c r="BD7" s="25">
        <v>243.36</v>
      </c>
      <c r="BE7" s="25">
        <v>1145.05</v>
      </c>
      <c r="BF7" s="25">
        <v>1090.1600000000001</v>
      </c>
      <c r="BG7" s="25">
        <v>998.33</v>
      </c>
      <c r="BH7" s="25">
        <v>908.52</v>
      </c>
      <c r="BI7" s="25">
        <v>776.53</v>
      </c>
      <c r="BJ7" s="25">
        <v>371.65</v>
      </c>
      <c r="BK7" s="25">
        <v>397.1</v>
      </c>
      <c r="BL7" s="25">
        <v>379.91</v>
      </c>
      <c r="BM7" s="25">
        <v>386.61</v>
      </c>
      <c r="BN7" s="25">
        <v>381.56</v>
      </c>
      <c r="BO7" s="25">
        <v>265.93</v>
      </c>
      <c r="BP7" s="25">
        <v>64.150000000000006</v>
      </c>
      <c r="BQ7" s="25">
        <v>63.73</v>
      </c>
      <c r="BR7" s="25">
        <v>63.56</v>
      </c>
      <c r="BS7" s="25">
        <v>62.85</v>
      </c>
      <c r="BT7" s="25">
        <v>66.2</v>
      </c>
      <c r="BU7" s="25">
        <v>98.77</v>
      </c>
      <c r="BV7" s="25">
        <v>95.79</v>
      </c>
      <c r="BW7" s="25">
        <v>98.3</v>
      </c>
      <c r="BX7" s="25">
        <v>93.82</v>
      </c>
      <c r="BY7" s="25">
        <v>95.04</v>
      </c>
      <c r="BZ7" s="25">
        <v>97.82</v>
      </c>
      <c r="CA7" s="25">
        <v>290.93</v>
      </c>
      <c r="CB7" s="25">
        <v>292.19</v>
      </c>
      <c r="CC7" s="25">
        <v>293.63</v>
      </c>
      <c r="CD7" s="25">
        <v>299.54000000000002</v>
      </c>
      <c r="CE7" s="25">
        <v>310.14</v>
      </c>
      <c r="CF7" s="25">
        <v>173.67</v>
      </c>
      <c r="CG7" s="25">
        <v>171.13</v>
      </c>
      <c r="CH7" s="25">
        <v>173.7</v>
      </c>
      <c r="CI7" s="25">
        <v>178.94</v>
      </c>
      <c r="CJ7" s="25">
        <v>180.19</v>
      </c>
      <c r="CK7" s="25">
        <v>177.56</v>
      </c>
      <c r="CL7" s="25">
        <v>61.3</v>
      </c>
      <c r="CM7" s="25">
        <v>62.22</v>
      </c>
      <c r="CN7" s="25">
        <v>61.7</v>
      </c>
      <c r="CO7" s="25">
        <v>61.93</v>
      </c>
      <c r="CP7" s="25">
        <v>62.23</v>
      </c>
      <c r="CQ7" s="25">
        <v>59.67</v>
      </c>
      <c r="CR7" s="25">
        <v>60.12</v>
      </c>
      <c r="CS7" s="25">
        <v>60.34</v>
      </c>
      <c r="CT7" s="25">
        <v>59.54</v>
      </c>
      <c r="CU7" s="25">
        <v>59.26</v>
      </c>
      <c r="CV7" s="25">
        <v>59.81</v>
      </c>
      <c r="CW7" s="25">
        <v>85.11</v>
      </c>
      <c r="CX7" s="25">
        <v>84.74</v>
      </c>
      <c r="CY7" s="25">
        <v>85.38</v>
      </c>
      <c r="CZ7" s="25">
        <v>83.95</v>
      </c>
      <c r="DA7" s="25">
        <v>80.989999999999995</v>
      </c>
      <c r="DB7" s="25">
        <v>84.6</v>
      </c>
      <c r="DC7" s="25">
        <v>84.24</v>
      </c>
      <c r="DD7" s="25">
        <v>84.19</v>
      </c>
      <c r="DE7" s="25">
        <v>83.93</v>
      </c>
      <c r="DF7" s="25">
        <v>83.84</v>
      </c>
      <c r="DG7" s="25">
        <v>89.42</v>
      </c>
      <c r="DH7" s="25">
        <v>52.51</v>
      </c>
      <c r="DI7" s="25">
        <v>54.58</v>
      </c>
      <c r="DJ7" s="25">
        <v>54.4</v>
      </c>
      <c r="DK7" s="25">
        <v>56.32</v>
      </c>
      <c r="DL7" s="25">
        <v>58.33</v>
      </c>
      <c r="DM7" s="25">
        <v>48.17</v>
      </c>
      <c r="DN7" s="25">
        <v>48.83</v>
      </c>
      <c r="DO7" s="25">
        <v>49.96</v>
      </c>
      <c r="DP7" s="25">
        <v>50.82</v>
      </c>
      <c r="DQ7" s="25">
        <v>51.82</v>
      </c>
      <c r="DR7" s="25">
        <v>52.02</v>
      </c>
      <c r="DS7" s="25">
        <v>1.52</v>
      </c>
      <c r="DT7" s="25">
        <v>9.92</v>
      </c>
      <c r="DU7" s="25">
        <v>10.35</v>
      </c>
      <c r="DV7" s="25">
        <v>10.53</v>
      </c>
      <c r="DW7" s="25">
        <v>10.73</v>
      </c>
      <c r="DX7" s="25">
        <v>17.12</v>
      </c>
      <c r="DY7" s="25">
        <v>18.18</v>
      </c>
      <c r="DZ7" s="25">
        <v>19.32</v>
      </c>
      <c r="EA7" s="25">
        <v>21.16</v>
      </c>
      <c r="EB7" s="25">
        <v>22.72</v>
      </c>
      <c r="EC7" s="25">
        <v>25.37</v>
      </c>
      <c r="ED7" s="25">
        <v>0</v>
      </c>
      <c r="EE7" s="25">
        <v>0.01</v>
      </c>
      <c r="EF7" s="25">
        <v>7.0000000000000007E-2</v>
      </c>
      <c r="EG7" s="25">
        <v>0.06</v>
      </c>
      <c r="EH7" s="25">
        <v>0.25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2025-01-24T06:52:09Z</dcterms:created>
  <dcterms:modified xsi:type="dcterms:W3CDTF">2025-01-28T04:54:50Z</dcterms:modified>
  <cp:category/>
</cp:coreProperties>
</file>