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0970\Desktop\07 経営比較分析表（水道・下水道修正）\27 宍粟市\"/>
    </mc:Choice>
  </mc:AlternateContent>
  <workbookProtection workbookAlgorithmName="SHA-512" workbookHashValue="cerFi3vxLCDz2vObMB/zn6naWz5WGQha/PSDr052JhwG4gq5EHXfb3rQmauinP+lFj28yWMWyPEja24JMctZaA==" workbookSaltValue="7ouVKbNCplSQ1ASmbk/0b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W8" i="4"/>
  <c r="P8" i="4"/>
  <c r="I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<sst xmlns="http://schemas.openxmlformats.org/spreadsheetml/2006/main" count="253" uniqueCount="115">
  <si>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</si>
  <si>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</si>
  <si>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</si>
  <si>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</si>
  <si>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</si>
  <si>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</si>
  <si>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</si>
  <si>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</si>
  <si>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</si>
  <si>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</si>
  <si>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</si>
  <si>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</si>
  <si>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</si>
  <si>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</si>
  <si>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</si>
  <si>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</si>
  <si>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</si>
  <si>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</si>
  <si>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</si>
  <si>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</si>
  <si>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</si>
  <si>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</si>
  <si>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</si>
  <si>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</si>
  <si>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</si>
  <si>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</si>
  <si>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</si>
  <si>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</si>
  <si>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</si>
  <si>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</si>
  <si>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</si>
  <si>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</si>
  <si>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</si>
  <si>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</si>
  <si>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</si>
  <si>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</si>
  <si>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</si>
  <si>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</si>
  <si>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</si>
  <si>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</si>
  <si>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</si>
  <si>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</si>
  <si>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</si>
  <si>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</si>
  <si>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</si>
  <si>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</si>
  <si>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</si>
  <si>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</si>
  <si>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</si>
  <si>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</si>
  <si>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</si>
  <si>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</si>
  <si>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</si>
  <si>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</si>
  <si>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</si>
  <si>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</si>
  <si>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</si>
  <si>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</si>
  <si>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</si>
  <si>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</si>
  <si>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</si>
  <si>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</si>
  <si>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</si>
  <si>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</si>
  <si>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</si>
  <si>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</si>
  <si>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</si>
  <si>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</si>
  <si>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</si>
  <si>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</si>
  <si>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</si>
  <si>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</si>
  <si>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</si>
  <si>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</si>
  <si>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</si>
  <si>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</si>
  <si>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</si>
  <si>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</si>
  <si>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</si>
  <si>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</si>
  <si>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</si>
  <si>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</si>
  <si>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</si>
  <si>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</si>
  <si>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</si>
  <si>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</si>
  <si>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</si>
  <si>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</si>
  <si>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</si>
  <si>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</si>
  <si>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</si>
  <si>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</si>
  <si>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</si>
  <si>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</si>
  <si>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</si>
  <si>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</si>
  <si>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宍粟市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</si>
  <si>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</si>
  <si>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</si>
  <si>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</si>
  <si>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</si>
  <si>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</si>
  <si>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</si>
  <si>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</si>
  <si>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</si>
  <si>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</si>
  <si>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</si>
  <si>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</si>
  <si>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</si>
  <si>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</si>
  <si>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</si>
  <si>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</si>
  <si>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①経常収支比率については、100％となっているが、一般会計からの繰入を行ったことによるものである。
③④流動比率の値が類似団体と比較しても低く、また、企業債残高対事業規模比率が高くなっているのは、当初の下水道施設整備に多額な費用がかかり、その地方債借入額が高額であることが影響していると考えられる。
⑤経費回収率については、全国及び類似団体平均よりもかなり低い数値となっている。
⑥汚水処理原価についても、全国及び類似団体平均よりかなり高くくなっており、引続き効率的な経営により原価を抑えるよう努めていく必要がある。
⑧水洗化率は全国及び類似団体平均よりかなり低く水洗化へのPRが必要である。
</t>
    <rPh sb="52" eb="54">
      <t>リュウドウ</t>
    </rPh>
    <rPh sb="54" eb="56">
      <t>ヒリツ</t>
    </rPh>
    <rPh sb="57" eb="58">
      <t>アタイ</t>
    </rPh>
    <rPh sb="59" eb="61">
      <t>ルイジ</t>
    </rPh>
    <rPh sb="61" eb="63">
      <t>ダンタイ</t>
    </rPh>
    <rPh sb="64" eb="66">
      <t>ヒカク</t>
    </rPh>
    <rPh sb="69" eb="70">
      <t>ヒク</t>
    </rPh>
    <rPh sb="75" eb="77">
      <t>キギョウ</t>
    </rPh>
    <rPh sb="77" eb="78">
      <t>サイ</t>
    </rPh>
    <rPh sb="78" eb="80">
      <t>ザンダカ</t>
    </rPh>
    <rPh sb="80" eb="81">
      <t>タイ</t>
    </rPh>
    <rPh sb="81" eb="83">
      <t>ジギョウ</t>
    </rPh>
    <rPh sb="83" eb="85">
      <t>キボ</t>
    </rPh>
    <rPh sb="85" eb="87">
      <t>ヒリツ</t>
    </rPh>
    <rPh sb="88" eb="89">
      <t>タカ</t>
    </rPh>
    <rPh sb="98" eb="100">
      <t>トウショ</t>
    </rPh>
    <rPh sb="101" eb="104">
      <t>ゲスイドウ</t>
    </rPh>
    <rPh sb="104" eb="106">
      <t>シセツ</t>
    </rPh>
    <rPh sb="106" eb="108">
      <t>セイビ</t>
    </rPh>
    <rPh sb="109" eb="111">
      <t>タガク</t>
    </rPh>
    <rPh sb="112" eb="114">
      <t>ヒヨウ</t>
    </rPh>
    <rPh sb="121" eb="123">
      <t>チホウ</t>
    </rPh>
    <rPh sb="123" eb="124">
      <t>サイ</t>
    </rPh>
    <rPh sb="124" eb="126">
      <t>カリイレ</t>
    </rPh>
    <rPh sb="126" eb="127">
      <t>ガク</t>
    </rPh>
    <rPh sb="128" eb="130">
      <t>コウガク</t>
    </rPh>
    <rPh sb="136" eb="138">
      <t>エイキョウ</t>
    </rPh>
    <rPh sb="143" eb="144">
      <t>カンガ</t>
    </rPh>
    <rPh sb="151" eb="153">
      <t>ケイヒ</t>
    </rPh>
    <rPh sb="153" eb="155">
      <t>カイシュウ</t>
    </rPh>
    <rPh sb="155" eb="156">
      <t>リツ</t>
    </rPh>
    <rPh sb="162" eb="164">
      <t>ゼンコク</t>
    </rPh>
    <rPh sb="164" eb="165">
      <t>オヨ</t>
    </rPh>
    <rPh sb="166" eb="168">
      <t>ルイジ</t>
    </rPh>
    <rPh sb="168" eb="170">
      <t>ダンタイ</t>
    </rPh>
    <rPh sb="170" eb="172">
      <t>ヘイキン</t>
    </rPh>
    <rPh sb="178" eb="179">
      <t>ヒク</t>
    </rPh>
    <rPh sb="180" eb="182">
      <t>スウチ</t>
    </rPh>
    <rPh sb="191" eb="193">
      <t>オスイ</t>
    </rPh>
    <rPh sb="193" eb="195">
      <t>ショリ</t>
    </rPh>
    <rPh sb="195" eb="197">
      <t>ゲンカ</t>
    </rPh>
    <rPh sb="203" eb="205">
      <t>ゼンコク</t>
    </rPh>
    <rPh sb="205" eb="206">
      <t>オヨ</t>
    </rPh>
    <rPh sb="207" eb="209">
      <t>ルイジ</t>
    </rPh>
    <rPh sb="209" eb="211">
      <t>ダンタイ</t>
    </rPh>
    <rPh sb="211" eb="213">
      <t>ヘイキン</t>
    </rPh>
    <rPh sb="218" eb="219">
      <t>タカ</t>
    </rPh>
    <rPh sb="227" eb="229">
      <t>ヒキツヅ</t>
    </rPh>
    <rPh sb="230" eb="232">
      <t>コウリツ</t>
    </rPh>
    <rPh sb="232" eb="233">
      <t>テキ</t>
    </rPh>
    <rPh sb="234" eb="236">
      <t>ケイエイ</t>
    </rPh>
    <rPh sb="239" eb="241">
      <t>ゲンカ</t>
    </rPh>
    <rPh sb="242" eb="243">
      <t>オサ</t>
    </rPh>
    <rPh sb="247" eb="248">
      <t>ツト</t>
    </rPh>
    <rPh sb="252" eb="254">
      <t>ヒツヨウ</t>
    </rPh>
    <rPh sb="280" eb="281">
      <t>ヒク</t>
    </rPh>
    <rPh sb="282" eb="285">
      <t>スイセンカ</t>
    </rPh>
    <rPh sb="290" eb="292">
      <t>ヒツヨウ</t>
    </rPh>
    <phoneticPr fontId="16"/>
  </si>
  <si>
    <t xml:space="preserve">令和2年より地方公営企業法の財務規程適用により、消費税等の節税効果による経費節減が見込める一方で、他会計からの補助金への依存を抑制するため、健全な経営化に向けて、経営体制のあり方や今後の投資のあり方、適切な使用料体系、汚水処理費の削減に向け、計画的で合理的な事業運営を図る必要がある。
</t>
    <phoneticPr fontId="16"/>
  </si>
  <si>
    <t>管路老朽化率は低いが、マンホールポンプや計器などの機器類の償却が進んでおり、計画的な機器更新が必要となっている。今後は老朽化の進行とともに修繕料の増加が懸念される。</t>
    <rPh sb="0" eb="2">
      <t>カンロ</t>
    </rPh>
    <rPh sb="2" eb="5">
      <t>ロウキュウカ</t>
    </rPh>
    <rPh sb="5" eb="6">
      <t>リツ</t>
    </rPh>
    <rPh sb="7" eb="8">
      <t>ヒク</t>
    </rPh>
    <rPh sb="20" eb="22">
      <t>ケイキ</t>
    </rPh>
    <rPh sb="25" eb="28">
      <t>キキルイ</t>
    </rPh>
    <rPh sb="29" eb="31">
      <t>ショウキャク</t>
    </rPh>
    <rPh sb="32" eb="33">
      <t>スス</t>
    </rPh>
    <rPh sb="38" eb="41">
      <t>ケイカクテキ</t>
    </rPh>
    <rPh sb="42" eb="46">
      <t>キキコウシン</t>
    </rPh>
    <rPh sb="47" eb="49">
      <t>ヒツヨウ</t>
    </rPh>
    <rPh sb="56" eb="58">
      <t>コンゴ</t>
    </rPh>
    <rPh sb="59" eb="62">
      <t>ロウキュウカ</t>
    </rPh>
    <rPh sb="63" eb="65">
      <t>シンコウ</t>
    </rPh>
    <rPh sb="69" eb="72">
      <t>シュウゼンリョウ</t>
    </rPh>
    <rPh sb="73" eb="75">
      <t>ゾウカ</t>
    </rPh>
    <rPh sb="76" eb="78">
      <t>ケネン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</si>
</sst>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F84-48DC-B0D1-5B387BF9E8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7F84-48DC-B0D1-5B387BF9E8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62.5</c:v>
                </c:pt>
                <c:pt idx="2">
                  <c:v>62.5</c:v>
                </c:pt>
                <c:pt idx="3">
                  <c:v>43.75</c:v>
                </c:pt>
                <c:pt idx="4">
                  <c:v>37.5</c:v>
                </c:pt>
              </c:numCache>
            </c:numRef>
          </c:val>
          <c:extLst>
            <c:ext xmlns:c16="http://schemas.microsoft.com/office/drawing/2014/chart" uri="{C3380CC4-5D6E-409C-BE32-E72D297353CC}">
              <c16:uniqueId val="{00000000-779B-45F2-A996-F05175D99E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779B-45F2-A996-F05175D99E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53.13</c:v>
                </c:pt>
                <c:pt idx="2">
                  <c:v>54.55</c:v>
                </c:pt>
                <c:pt idx="3">
                  <c:v>54.55</c:v>
                </c:pt>
                <c:pt idx="4">
                  <c:v>53.13</c:v>
                </c:pt>
              </c:numCache>
            </c:numRef>
          </c:val>
          <c:extLst>
            <c:ext xmlns:c16="http://schemas.microsoft.com/office/drawing/2014/chart" uri="{C3380CC4-5D6E-409C-BE32-E72D297353CC}">
              <c16:uniqueId val="{00000000-7CD9-4837-8378-615F8B1E41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90.04</c:v>
                </c:pt>
                <c:pt idx="2">
                  <c:v>90.58</c:v>
                </c:pt>
                <c:pt idx="3">
                  <c:v>90.11</c:v>
                </c:pt>
                <c:pt idx="4">
                  <c:v>89.95</c:v>
                </c:pt>
              </c:numCache>
            </c:numRef>
          </c:val>
          <c:smooth val="0"/>
          <c:extLst>
            <c:ext xmlns:c16="http://schemas.microsoft.com/office/drawing/2014/chart" uri="{C3380CC4-5D6E-409C-BE32-E72D297353CC}">
              <c16:uniqueId val="{00000001-7CD9-4837-8378-615F8B1E41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4185-4629-A20B-C61EAC7D40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100.42</c:v>
                </c:pt>
                <c:pt idx="2">
                  <c:v>98.03</c:v>
                </c:pt>
                <c:pt idx="3">
                  <c:v>105.46</c:v>
                </c:pt>
                <c:pt idx="4">
                  <c:v>109.38</c:v>
                </c:pt>
              </c:numCache>
            </c:numRef>
          </c:val>
          <c:smooth val="0"/>
          <c:extLst>
            <c:ext xmlns:c16="http://schemas.microsoft.com/office/drawing/2014/chart" uri="{C3380CC4-5D6E-409C-BE32-E72D297353CC}">
              <c16:uniqueId val="{00000001-4185-4629-A20B-C61EAC7D40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42.95</c:v>
                </c:pt>
                <c:pt idx="2">
                  <c:v>45.48</c:v>
                </c:pt>
                <c:pt idx="3">
                  <c:v>47.96</c:v>
                </c:pt>
                <c:pt idx="4">
                  <c:v>50.48</c:v>
                </c:pt>
              </c:numCache>
            </c:numRef>
          </c:val>
          <c:extLst>
            <c:ext xmlns:c16="http://schemas.microsoft.com/office/drawing/2014/chart" uri="{C3380CC4-5D6E-409C-BE32-E72D297353CC}">
              <c16:uniqueId val="{00000000-8914-430E-8A73-2F3078B1C4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8914-430E-8A73-2F3078B1C4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85-44E9-921C-B43182AEA6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8785-44E9-921C-B43182AEA6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F09-4D84-9A80-8306E0B4D1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762.05</c:v>
                </c:pt>
                <c:pt idx="2">
                  <c:v>755.68</c:v>
                </c:pt>
                <c:pt idx="3">
                  <c:v>806.39</c:v>
                </c:pt>
                <c:pt idx="4">
                  <c:v>641.13</c:v>
                </c:pt>
              </c:numCache>
            </c:numRef>
          </c:val>
          <c:smooth val="0"/>
          <c:extLst>
            <c:ext xmlns:c16="http://schemas.microsoft.com/office/drawing/2014/chart" uri="{C3380CC4-5D6E-409C-BE32-E72D297353CC}">
              <c16:uniqueId val="{00000001-3F09-4D84-9A80-8306E0B4D1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14.45</c:v>
                </c:pt>
                <c:pt idx="2">
                  <c:v>18.260000000000002</c:v>
                </c:pt>
                <c:pt idx="3">
                  <c:v>18.829999999999998</c:v>
                </c:pt>
                <c:pt idx="4">
                  <c:v>7.46</c:v>
                </c:pt>
              </c:numCache>
            </c:numRef>
          </c:val>
          <c:extLst>
            <c:ext xmlns:c16="http://schemas.microsoft.com/office/drawing/2014/chart" uri="{C3380CC4-5D6E-409C-BE32-E72D297353CC}">
              <c16:uniqueId val="{00000000-77FF-4545-A0DE-5A26986182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92.61</c:v>
                </c:pt>
                <c:pt idx="2">
                  <c:v>91.41</c:v>
                </c:pt>
                <c:pt idx="3">
                  <c:v>96.26</c:v>
                </c:pt>
                <c:pt idx="4">
                  <c:v>90.92</c:v>
                </c:pt>
              </c:numCache>
            </c:numRef>
          </c:val>
          <c:smooth val="0"/>
          <c:extLst>
            <c:ext xmlns:c16="http://schemas.microsoft.com/office/drawing/2014/chart" uri="{C3380CC4-5D6E-409C-BE32-E72D297353CC}">
              <c16:uniqueId val="{00000001-77FF-4545-A0DE-5A26986182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9614.86</c:v>
                </c:pt>
                <c:pt idx="2">
                  <c:v>9305.66</c:v>
                </c:pt>
                <c:pt idx="3">
                  <c:v>8655.02</c:v>
                </c:pt>
                <c:pt idx="4">
                  <c:v>7641.4</c:v>
                </c:pt>
              </c:numCache>
            </c:numRef>
          </c:val>
          <c:extLst>
            <c:ext xmlns:c16="http://schemas.microsoft.com/office/drawing/2014/chart" uri="{C3380CC4-5D6E-409C-BE32-E72D297353CC}">
              <c16:uniqueId val="{00000000-28E3-4036-9073-060E9B4947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1640.16</c:v>
                </c:pt>
                <c:pt idx="2">
                  <c:v>1521.05</c:v>
                </c:pt>
                <c:pt idx="3">
                  <c:v>1490.65</c:v>
                </c:pt>
                <c:pt idx="4">
                  <c:v>1312.67</c:v>
                </c:pt>
              </c:numCache>
            </c:numRef>
          </c:val>
          <c:smooth val="0"/>
          <c:extLst>
            <c:ext xmlns:c16="http://schemas.microsoft.com/office/drawing/2014/chart" uri="{C3380CC4-5D6E-409C-BE32-E72D297353CC}">
              <c16:uniqueId val="{00000001-28E3-4036-9073-060E9B4947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9.91</c:v>
                </c:pt>
                <c:pt idx="2">
                  <c:v>9.19</c:v>
                </c:pt>
                <c:pt idx="3">
                  <c:v>8.52</c:v>
                </c:pt>
                <c:pt idx="4">
                  <c:v>9.32</c:v>
                </c:pt>
              </c:numCache>
            </c:numRef>
          </c:val>
          <c:extLst>
            <c:ext xmlns:c16="http://schemas.microsoft.com/office/drawing/2014/chart" uri="{C3380CC4-5D6E-409C-BE32-E72D297353CC}">
              <c16:uniqueId val="{00000000-5220-4362-8A75-114B3E20780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5220-4362-8A75-114B3E20780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1299.1300000000001</c:v>
                </c:pt>
                <c:pt idx="2">
                  <c:v>1427.33</c:v>
                </c:pt>
                <c:pt idx="3">
                  <c:v>1512.01</c:v>
                </c:pt>
                <c:pt idx="4">
                  <c:v>1393.96</c:v>
                </c:pt>
              </c:numCache>
            </c:numRef>
          </c:val>
          <c:extLst>
            <c:ext xmlns:c16="http://schemas.microsoft.com/office/drawing/2014/chart" uri="{C3380CC4-5D6E-409C-BE32-E72D297353CC}">
              <c16:uniqueId val="{00000000-3A54-410A-80AC-890CBAD625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3A54-410A-80AC-890CBAD625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2"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兵庫県　宍粟市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小規模集合排水処理</v>
      </c>
      <c r="Q8" s="64"/>
      <c r="R8" s="64"/>
      <c r="S8" s="64"/>
      <c r="T8" s="64"/>
      <c r="U8" s="64"/>
      <c r="V8" s="64"/>
      <c r="W8" s="64" t="str">
        <f>データ!L6</f>
        <v>I2</v>
      </c>
      <c r="X8" s="64"/>
      <c r="Y8" s="64"/>
      <c r="Z8" s="64"/>
      <c r="AA8" s="64"/>
      <c r="AB8" s="64"/>
      <c r="AC8" s="64"/>
      <c r="AD8" s="65" t="str">
        <f>データ!$M$6</f>
        <v>非設置</v>
      </c>
      <c r="AE8" s="65"/>
      <c r="AF8" s="65"/>
      <c r="AG8" s="65"/>
      <c r="AH8" s="65"/>
      <c r="AI8" s="65"/>
      <c r="AJ8" s="65"/>
      <c r="AK8" s="3"/>
      <c r="AL8" s="53">
        <f>データ!S6</f>
        <v>34572</v>
      </c>
      <c r="AM8" s="53"/>
      <c r="AN8" s="53"/>
      <c r="AO8" s="53"/>
      <c r="AP8" s="53"/>
      <c r="AQ8" s="53"/>
      <c r="AR8" s="53"/>
      <c r="AS8" s="53"/>
      <c r="AT8" s="52">
        <f>データ!T6</f>
        <v>658.54</v>
      </c>
      <c r="AU8" s="52"/>
      <c r="AV8" s="52"/>
      <c r="AW8" s="52"/>
      <c r="AX8" s="52"/>
      <c r="AY8" s="52"/>
      <c r="AZ8" s="52"/>
      <c r="BA8" s="52"/>
      <c r="BB8" s="52">
        <f>データ!U6</f>
        <v>52.5</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f>データ!O6</f>
        <v>56.31</v>
      </c>
      <c r="J10" s="52"/>
      <c r="K10" s="52"/>
      <c r="L10" s="52"/>
      <c r="M10" s="52"/>
      <c r="N10" s="52"/>
      <c r="O10" s="52"/>
      <c r="P10" s="52">
        <f>データ!P6</f>
        <v>0.09</v>
      </c>
      <c r="Q10" s="52"/>
      <c r="R10" s="52"/>
      <c r="S10" s="52"/>
      <c r="T10" s="52"/>
      <c r="U10" s="52"/>
      <c r="V10" s="52"/>
      <c r="W10" s="52">
        <f>データ!Q6</f>
        <v>64.52</v>
      </c>
      <c r="X10" s="52"/>
      <c r="Y10" s="52"/>
      <c r="Z10" s="52"/>
      <c r="AA10" s="52"/>
      <c r="AB10" s="52"/>
      <c r="AC10" s="52"/>
      <c r="AD10" s="53">
        <f>データ!R6</f>
        <v>2750</v>
      </c>
      <c r="AE10" s="53"/>
      <c r="AF10" s="53"/>
      <c r="AG10" s="53"/>
      <c r="AH10" s="53"/>
      <c r="AI10" s="53"/>
      <c r="AJ10" s="53"/>
      <c r="AK10" s="2"/>
      <c r="AL10" s="53">
        <f>データ!V6</f>
        <v>32</v>
      </c>
      <c r="AM10" s="53"/>
      <c r="AN10" s="53"/>
      <c r="AO10" s="53"/>
      <c r="AP10" s="53"/>
      <c r="AQ10" s="53"/>
      <c r="AR10" s="53"/>
      <c r="AS10" s="53"/>
      <c r="AT10" s="52">
        <f>データ!W6</f>
        <v>0.02</v>
      </c>
      <c r="AU10" s="52"/>
      <c r="AV10" s="52"/>
      <c r="AW10" s="52"/>
      <c r="AX10" s="52"/>
      <c r="AY10" s="52"/>
      <c r="AZ10" s="52"/>
      <c r="BA10" s="52"/>
      <c r="BB10" s="52">
        <f>データ!X6</f>
        <v>1600</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112</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84"/>
      <c r="BN47" s="84"/>
      <c r="BO47" s="84"/>
      <c r="BP47" s="84"/>
      <c r="BQ47" s="84"/>
      <c r="BR47" s="84"/>
      <c r="BS47" s="84"/>
      <c r="BT47" s="84"/>
      <c r="BU47" s="84"/>
      <c r="BV47" s="84"/>
      <c r="BW47" s="84"/>
      <c r="BX47" s="84"/>
      <c r="BY47" s="84"/>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84"/>
      <c r="BN48" s="84"/>
      <c r="BO48" s="84"/>
      <c r="BP48" s="84"/>
      <c r="BQ48" s="84"/>
      <c r="BR48" s="84"/>
      <c r="BS48" s="84"/>
      <c r="BT48" s="84"/>
      <c r="BU48" s="84"/>
      <c r="BV48" s="84"/>
      <c r="BW48" s="84"/>
      <c r="BX48" s="84"/>
      <c r="BY48" s="84"/>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84"/>
      <c r="BN49" s="84"/>
      <c r="BO49" s="84"/>
      <c r="BP49" s="84"/>
      <c r="BQ49" s="84"/>
      <c r="BR49" s="84"/>
      <c r="BS49" s="84"/>
      <c r="BT49" s="84"/>
      <c r="BU49" s="84"/>
      <c r="BV49" s="84"/>
      <c r="BW49" s="84"/>
      <c r="BX49" s="84"/>
      <c r="BY49" s="84"/>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84"/>
      <c r="BN50" s="84"/>
      <c r="BO50" s="84"/>
      <c r="BP50" s="84"/>
      <c r="BQ50" s="84"/>
      <c r="BR50" s="84"/>
      <c r="BS50" s="84"/>
      <c r="BT50" s="84"/>
      <c r="BU50" s="84"/>
      <c r="BV50" s="84"/>
      <c r="BW50" s="84"/>
      <c r="BX50" s="84"/>
      <c r="BY50" s="84"/>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84"/>
      <c r="BN51" s="84"/>
      <c r="BO51" s="84"/>
      <c r="BP51" s="84"/>
      <c r="BQ51" s="84"/>
      <c r="BR51" s="84"/>
      <c r="BS51" s="84"/>
      <c r="BT51" s="84"/>
      <c r="BU51" s="84"/>
      <c r="BV51" s="84"/>
      <c r="BW51" s="84"/>
      <c r="BX51" s="84"/>
      <c r="BY51" s="84"/>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84"/>
      <c r="BN52" s="84"/>
      <c r="BO52" s="84"/>
      <c r="BP52" s="84"/>
      <c r="BQ52" s="84"/>
      <c r="BR52" s="84"/>
      <c r="BS52" s="84"/>
      <c r="BT52" s="84"/>
      <c r="BU52" s="84"/>
      <c r="BV52" s="84"/>
      <c r="BW52" s="84"/>
      <c r="BX52" s="84"/>
      <c r="BY52" s="84"/>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84"/>
      <c r="BN53" s="84"/>
      <c r="BO53" s="84"/>
      <c r="BP53" s="84"/>
      <c r="BQ53" s="84"/>
      <c r="BR53" s="84"/>
      <c r="BS53" s="84"/>
      <c r="BT53" s="84"/>
      <c r="BU53" s="84"/>
      <c r="BV53" s="84"/>
      <c r="BW53" s="84"/>
      <c r="BX53" s="84"/>
      <c r="BY53" s="84"/>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84"/>
      <c r="BN54" s="84"/>
      <c r="BO54" s="84"/>
      <c r="BP54" s="84"/>
      <c r="BQ54" s="84"/>
      <c r="BR54" s="84"/>
      <c r="BS54" s="84"/>
      <c r="BT54" s="84"/>
      <c r="BU54" s="84"/>
      <c r="BV54" s="84"/>
      <c r="BW54" s="84"/>
      <c r="BX54" s="84"/>
      <c r="BY54" s="84"/>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84"/>
      <c r="BN55" s="84"/>
      <c r="BO55" s="84"/>
      <c r="BP55" s="84"/>
      <c r="BQ55" s="84"/>
      <c r="BR55" s="84"/>
      <c r="BS55" s="84"/>
      <c r="BT55" s="84"/>
      <c r="BU55" s="84"/>
      <c r="BV55" s="84"/>
      <c r="BW55" s="84"/>
      <c r="BX55" s="84"/>
      <c r="BY55" s="84"/>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84"/>
      <c r="BN56" s="84"/>
      <c r="BO56" s="84"/>
      <c r="BP56" s="84"/>
      <c r="BQ56" s="84"/>
      <c r="BR56" s="84"/>
      <c r="BS56" s="84"/>
      <c r="BT56" s="84"/>
      <c r="BU56" s="84"/>
      <c r="BV56" s="84"/>
      <c r="BW56" s="84"/>
      <c r="BX56" s="84"/>
      <c r="BY56" s="84"/>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84"/>
      <c r="BN57" s="84"/>
      <c r="BO57" s="84"/>
      <c r="BP57" s="84"/>
      <c r="BQ57" s="84"/>
      <c r="BR57" s="84"/>
      <c r="BS57" s="84"/>
      <c r="BT57" s="84"/>
      <c r="BU57" s="84"/>
      <c r="BV57" s="84"/>
      <c r="BW57" s="84"/>
      <c r="BX57" s="84"/>
      <c r="BY57" s="84"/>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84"/>
      <c r="BN58" s="84"/>
      <c r="BO58" s="84"/>
      <c r="BP58" s="84"/>
      <c r="BQ58" s="84"/>
      <c r="BR58" s="84"/>
      <c r="BS58" s="84"/>
      <c r="BT58" s="84"/>
      <c r="BU58" s="84"/>
      <c r="BV58" s="84"/>
      <c r="BW58" s="84"/>
      <c r="BX58" s="84"/>
      <c r="BY58" s="84"/>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84"/>
      <c r="BN59" s="84"/>
      <c r="BO59" s="84"/>
      <c r="BP59" s="84"/>
      <c r="BQ59" s="84"/>
      <c r="BR59" s="84"/>
      <c r="BS59" s="84"/>
      <c r="BT59" s="84"/>
      <c r="BU59" s="84"/>
      <c r="BV59" s="84"/>
      <c r="BW59" s="84"/>
      <c r="BX59" s="84"/>
      <c r="BY59" s="84"/>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84"/>
      <c r="BN60" s="84"/>
      <c r="BO60" s="84"/>
      <c r="BP60" s="84"/>
      <c r="BQ60" s="84"/>
      <c r="BR60" s="84"/>
      <c r="BS60" s="84"/>
      <c r="BT60" s="84"/>
      <c r="BU60" s="84"/>
      <c r="BV60" s="84"/>
      <c r="BW60" s="84"/>
      <c r="BX60" s="84"/>
      <c r="BY60" s="84"/>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84"/>
      <c r="BN61" s="84"/>
      <c r="BO61" s="84"/>
      <c r="BP61" s="84"/>
      <c r="BQ61" s="84"/>
      <c r="BR61" s="84"/>
      <c r="BS61" s="84"/>
      <c r="BT61" s="84"/>
      <c r="BU61" s="84"/>
      <c r="BV61" s="84"/>
      <c r="BW61" s="84"/>
      <c r="BX61" s="84"/>
      <c r="BY61" s="84"/>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84"/>
      <c r="BN62" s="84"/>
      <c r="BO62" s="84"/>
      <c r="BP62" s="84"/>
      <c r="BQ62" s="84"/>
      <c r="BR62" s="84"/>
      <c r="BS62" s="84"/>
      <c r="BT62" s="84"/>
      <c r="BU62" s="84"/>
      <c r="BV62" s="84"/>
      <c r="BW62" s="84"/>
      <c r="BX62" s="84"/>
      <c r="BY62" s="84"/>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8" t="s">
        <v>113</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8"/>
      <c r="BM80" s="79"/>
      <c r="BN80" s="79"/>
      <c r="BO80" s="79"/>
      <c r="BP80" s="79"/>
      <c r="BQ80" s="79"/>
      <c r="BR80" s="79"/>
      <c r="BS80" s="79"/>
      <c r="BT80" s="79"/>
      <c r="BU80" s="79"/>
      <c r="BV80" s="79"/>
      <c r="BW80" s="79"/>
      <c r="BX80" s="79"/>
      <c r="BY80" s="79"/>
      <c r="BZ80" s="8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8"/>
      <c r="BM81" s="79"/>
      <c r="BN81" s="79"/>
      <c r="BO81" s="79"/>
      <c r="BP81" s="79"/>
      <c r="BQ81" s="79"/>
      <c r="BR81" s="79"/>
      <c r="BS81" s="79"/>
      <c r="BT81" s="79"/>
      <c r="BU81" s="79"/>
      <c r="BV81" s="79"/>
      <c r="BW81" s="79"/>
      <c r="BX81" s="79"/>
      <c r="BY81" s="79"/>
      <c r="BZ81" s="8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ghw9ZkRGDlWn0oHBKOU7IY0bBhGNIoyHoulBdmS4M/zP8UN0vkT6jiFii/xtQpbmzqaop22cOTCiOcNsm3SlJA==" saltValue="yEhRZ+qB8PMFmnmitXfE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14" t="s">
        <v>55</v>
      </c>
      <c r="B4" s="16"/>
      <c r="C4" s="16"/>
      <c r="D4" s="16"/>
      <c r="E4" s="16"/>
      <c r="F4" s="16"/>
      <c r="G4" s="16"/>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282278</v>
      </c>
      <c r="D6" s="19">
        <f t="shared" si="3"/>
        <v>46</v>
      </c>
      <c r="E6" s="19">
        <f t="shared" si="3"/>
        <v>17</v>
      </c>
      <c r="F6" s="19">
        <f t="shared" si="3"/>
        <v>9</v>
      </c>
      <c r="G6" s="19">
        <f t="shared" si="3"/>
        <v>0</v>
      </c>
      <c r="H6" s="19" t="str">
        <f t="shared" si="3"/>
        <v>兵庫県　宍粟市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56.31</v>
      </c>
      <c r="P6" s="20">
        <f t="shared" si="3"/>
        <v>0.09</v>
      </c>
      <c r="Q6" s="20">
        <f t="shared" si="3"/>
        <v>64.52</v>
      </c>
      <c r="R6" s="20">
        <f t="shared" si="3"/>
        <v>2750</v>
      </c>
      <c r="S6" s="20">
        <f t="shared" si="3"/>
        <v>34572</v>
      </c>
      <c r="T6" s="20">
        <f t="shared" si="3"/>
        <v>658.54</v>
      </c>
      <c r="U6" s="20">
        <f t="shared" si="3"/>
        <v>52.5</v>
      </c>
      <c r="V6" s="20">
        <f t="shared" si="3"/>
        <v>32</v>
      </c>
      <c r="W6" s="20">
        <f t="shared" si="3"/>
        <v>0.02</v>
      </c>
      <c r="X6" s="20">
        <f t="shared" si="3"/>
        <v>1600</v>
      </c>
      <c r="Y6" s="21" t="str">
        <f>IF(Y7="",NA(),Y7)</f>
        <v>-</v>
      </c>
      <c r="Z6" s="21">
        <f t="shared" ref="Z6:AH6" si="4">IF(Z7="",NA(),Z7)</f>
        <v>100</v>
      </c>
      <c r="AA6" s="21">
        <f t="shared" si="4"/>
        <v>100</v>
      </c>
      <c r="AB6" s="21">
        <f t="shared" si="4"/>
        <v>100</v>
      </c>
      <c r="AC6" s="21">
        <f t="shared" si="4"/>
        <v>100</v>
      </c>
      <c r="AD6" s="21" t="str">
        <f t="shared" si="4"/>
        <v>-</v>
      </c>
      <c r="AE6" s="21">
        <f t="shared" si="4"/>
        <v>100.42</v>
      </c>
      <c r="AF6" s="21">
        <f t="shared" si="4"/>
        <v>98.03</v>
      </c>
      <c r="AG6" s="21">
        <f t="shared" si="4"/>
        <v>105.46</v>
      </c>
      <c r="AH6" s="21">
        <f t="shared" si="4"/>
        <v>109.38</v>
      </c>
      <c r="AI6" s="20" t="str">
        <f>IF(AI7="","",IF(AI7="-","【-】","【"&amp;SUBSTITUTE(TEXT(AI7,"#,##0.00"),"-","△")&amp;"】"))</f>
        <v>【109.13】</v>
      </c>
      <c r="AJ6" s="21" t="str">
        <f>IF(AJ7="",NA(),AJ7)</f>
        <v>-</v>
      </c>
      <c r="AK6" s="20">
        <f t="shared" ref="AK6:AS6" si="5">IF(AK7="",NA(),AK7)</f>
        <v>0</v>
      </c>
      <c r="AL6" s="20">
        <f t="shared" si="5"/>
        <v>0</v>
      </c>
      <c r="AM6" s="20">
        <f t="shared" si="5"/>
        <v>0</v>
      </c>
      <c r="AN6" s="20">
        <f t="shared" si="5"/>
        <v>0</v>
      </c>
      <c r="AO6" s="21" t="str">
        <f t="shared" si="5"/>
        <v>-</v>
      </c>
      <c r="AP6" s="21">
        <f t="shared" si="5"/>
        <v>762.05</v>
      </c>
      <c r="AQ6" s="21">
        <f t="shared" si="5"/>
        <v>755.68</v>
      </c>
      <c r="AR6" s="21">
        <f t="shared" si="5"/>
        <v>806.39</v>
      </c>
      <c r="AS6" s="21">
        <f t="shared" si="5"/>
        <v>641.13</v>
      </c>
      <c r="AT6" s="20" t="str">
        <f>IF(AT7="","",IF(AT7="-","【-】","【"&amp;SUBSTITUTE(TEXT(AT7,"#,##0.00"),"-","△")&amp;"】"))</f>
        <v>【631.67】</v>
      </c>
      <c r="AU6" s="21" t="str">
        <f>IF(AU7="",NA(),AU7)</f>
        <v>-</v>
      </c>
      <c r="AV6" s="21">
        <f t="shared" ref="AV6:BD6" si="6">IF(AV7="",NA(),AV7)</f>
        <v>14.45</v>
      </c>
      <c r="AW6" s="21">
        <f t="shared" si="6"/>
        <v>18.260000000000002</v>
      </c>
      <c r="AX6" s="21">
        <f t="shared" si="6"/>
        <v>18.829999999999998</v>
      </c>
      <c r="AY6" s="21">
        <f t="shared" si="6"/>
        <v>7.46</v>
      </c>
      <c r="AZ6" s="21" t="str">
        <f t="shared" si="6"/>
        <v>-</v>
      </c>
      <c r="BA6" s="21">
        <f t="shared" si="6"/>
        <v>92.61</v>
      </c>
      <c r="BB6" s="21">
        <f t="shared" si="6"/>
        <v>91.41</v>
      </c>
      <c r="BC6" s="21">
        <f t="shared" si="6"/>
        <v>96.26</v>
      </c>
      <c r="BD6" s="21">
        <f t="shared" si="6"/>
        <v>90.92</v>
      </c>
      <c r="BE6" s="20" t="str">
        <f>IF(BE7="","",IF(BE7="-","【-】","【"&amp;SUBSTITUTE(TEXT(BE7,"#,##0.00"),"-","△")&amp;"】"))</f>
        <v>【91.66】</v>
      </c>
      <c r="BF6" s="21" t="str">
        <f>IF(BF7="",NA(),BF7)</f>
        <v>-</v>
      </c>
      <c r="BG6" s="21">
        <f t="shared" ref="BG6:BO6" si="7">IF(BG7="",NA(),BG7)</f>
        <v>9614.86</v>
      </c>
      <c r="BH6" s="21">
        <f t="shared" si="7"/>
        <v>9305.66</v>
      </c>
      <c r="BI6" s="21">
        <f t="shared" si="7"/>
        <v>8655.02</v>
      </c>
      <c r="BJ6" s="21">
        <f t="shared" si="7"/>
        <v>7641.4</v>
      </c>
      <c r="BK6" s="21" t="str">
        <f t="shared" si="7"/>
        <v>-</v>
      </c>
      <c r="BL6" s="21">
        <f t="shared" si="7"/>
        <v>1640.16</v>
      </c>
      <c r="BM6" s="21">
        <f t="shared" si="7"/>
        <v>1521.05</v>
      </c>
      <c r="BN6" s="21">
        <f t="shared" si="7"/>
        <v>1490.65</v>
      </c>
      <c r="BO6" s="21">
        <f t="shared" si="7"/>
        <v>1312.67</v>
      </c>
      <c r="BP6" s="20" t="str">
        <f>IF(BP7="","",IF(BP7="-","【-】","【"&amp;SUBSTITUTE(TEXT(BP7,"#,##0.00"),"-","△")&amp;"】"))</f>
        <v>【1,321.62】</v>
      </c>
      <c r="BQ6" s="21" t="str">
        <f>IF(BQ7="",NA(),BQ7)</f>
        <v>-</v>
      </c>
      <c r="BR6" s="21">
        <f t="shared" ref="BR6:BZ6" si="8">IF(BR7="",NA(),BR7)</f>
        <v>9.91</v>
      </c>
      <c r="BS6" s="21">
        <f t="shared" si="8"/>
        <v>9.19</v>
      </c>
      <c r="BT6" s="21">
        <f t="shared" si="8"/>
        <v>8.52</v>
      </c>
      <c r="BU6" s="21">
        <f t="shared" si="8"/>
        <v>9.32</v>
      </c>
      <c r="BV6" s="21" t="str">
        <f t="shared" si="8"/>
        <v>-</v>
      </c>
      <c r="BW6" s="21">
        <f t="shared" si="8"/>
        <v>38.270000000000003</v>
      </c>
      <c r="BX6" s="21">
        <f t="shared" si="8"/>
        <v>37.520000000000003</v>
      </c>
      <c r="BY6" s="21">
        <f t="shared" si="8"/>
        <v>34.96</v>
      </c>
      <c r="BZ6" s="21">
        <f t="shared" si="8"/>
        <v>34.44</v>
      </c>
      <c r="CA6" s="20" t="str">
        <f>IF(CA7="","",IF(CA7="-","【-】","【"&amp;SUBSTITUTE(TEXT(CA7,"#,##0.00"),"-","△")&amp;"】"))</f>
        <v>【34.61】</v>
      </c>
      <c r="CB6" s="21" t="str">
        <f>IF(CB7="",NA(),CB7)</f>
        <v>-</v>
      </c>
      <c r="CC6" s="21">
        <f t="shared" ref="CC6:CK6" si="9">IF(CC7="",NA(),CC7)</f>
        <v>1299.1300000000001</v>
      </c>
      <c r="CD6" s="21">
        <f t="shared" si="9"/>
        <v>1427.33</v>
      </c>
      <c r="CE6" s="21">
        <f t="shared" si="9"/>
        <v>1512.01</v>
      </c>
      <c r="CF6" s="21">
        <f t="shared" si="9"/>
        <v>1393.96</v>
      </c>
      <c r="CG6" s="21" t="str">
        <f t="shared" si="9"/>
        <v>-</v>
      </c>
      <c r="CH6" s="21">
        <f t="shared" si="9"/>
        <v>486.77</v>
      </c>
      <c r="CI6" s="21">
        <f t="shared" si="9"/>
        <v>502.1</v>
      </c>
      <c r="CJ6" s="21">
        <f t="shared" si="9"/>
        <v>539.07000000000005</v>
      </c>
      <c r="CK6" s="21">
        <f t="shared" si="9"/>
        <v>541.80999999999995</v>
      </c>
      <c r="CL6" s="20" t="str">
        <f>IF(CL7="","",IF(CL7="-","【-】","【"&amp;SUBSTITUTE(TEXT(CL7,"#,##0.00"),"-","△")&amp;"】"))</f>
        <v>【538.24】</v>
      </c>
      <c r="CM6" s="21" t="str">
        <f>IF(CM7="",NA(),CM7)</f>
        <v>-</v>
      </c>
      <c r="CN6" s="21">
        <f t="shared" ref="CN6:CV6" si="10">IF(CN7="",NA(),CN7)</f>
        <v>62.5</v>
      </c>
      <c r="CO6" s="21">
        <f t="shared" si="10"/>
        <v>62.5</v>
      </c>
      <c r="CP6" s="21">
        <f t="shared" si="10"/>
        <v>43.75</v>
      </c>
      <c r="CQ6" s="21">
        <f t="shared" si="10"/>
        <v>37.5</v>
      </c>
      <c r="CR6" s="21" t="str">
        <f t="shared" si="10"/>
        <v>-</v>
      </c>
      <c r="CS6" s="21">
        <f t="shared" si="10"/>
        <v>34.700000000000003</v>
      </c>
      <c r="CT6" s="21">
        <f t="shared" si="10"/>
        <v>46.83</v>
      </c>
      <c r="CU6" s="21">
        <f t="shared" si="10"/>
        <v>33.74</v>
      </c>
      <c r="CV6" s="21">
        <f t="shared" si="10"/>
        <v>32.979999999999997</v>
      </c>
      <c r="CW6" s="20" t="str">
        <f>IF(CW7="","",IF(CW7="-","【-】","【"&amp;SUBSTITUTE(TEXT(CW7,"#,##0.00"),"-","△")&amp;"】"))</f>
        <v>【33.03】</v>
      </c>
      <c r="CX6" s="21" t="str">
        <f>IF(CX7="",NA(),CX7)</f>
        <v>-</v>
      </c>
      <c r="CY6" s="21">
        <f t="shared" ref="CY6:DG6" si="11">IF(CY7="",NA(),CY7)</f>
        <v>53.13</v>
      </c>
      <c r="CZ6" s="21">
        <f t="shared" si="11"/>
        <v>54.55</v>
      </c>
      <c r="DA6" s="21">
        <f t="shared" si="11"/>
        <v>54.55</v>
      </c>
      <c r="DB6" s="21">
        <f t="shared" si="11"/>
        <v>53.13</v>
      </c>
      <c r="DC6" s="21" t="str">
        <f t="shared" si="11"/>
        <v>-</v>
      </c>
      <c r="DD6" s="21">
        <f t="shared" si="11"/>
        <v>90.04</v>
      </c>
      <c r="DE6" s="21">
        <f t="shared" si="11"/>
        <v>90.58</v>
      </c>
      <c r="DF6" s="21">
        <f t="shared" si="11"/>
        <v>90.11</v>
      </c>
      <c r="DG6" s="21">
        <f t="shared" si="11"/>
        <v>89.95</v>
      </c>
      <c r="DH6" s="20" t="str">
        <f>IF(DH7="","",IF(DH7="-","【-】","【"&amp;SUBSTITUTE(TEXT(DH7,"#,##0.00"),"-","△")&amp;"】"))</f>
        <v>【89.81】</v>
      </c>
      <c r="DI6" s="21" t="str">
        <f>IF(DI7="",NA(),DI7)</f>
        <v>-</v>
      </c>
      <c r="DJ6" s="21">
        <f t="shared" ref="DJ6:DR6" si="12">IF(DJ7="",NA(),DJ7)</f>
        <v>42.95</v>
      </c>
      <c r="DK6" s="21">
        <f t="shared" si="12"/>
        <v>45.48</v>
      </c>
      <c r="DL6" s="21">
        <f t="shared" si="12"/>
        <v>47.96</v>
      </c>
      <c r="DM6" s="21">
        <f t="shared" si="12"/>
        <v>50.48</v>
      </c>
      <c r="DN6" s="21" t="str">
        <f t="shared" si="12"/>
        <v>-</v>
      </c>
      <c r="DO6" s="21">
        <f t="shared" si="12"/>
        <v>29.28</v>
      </c>
      <c r="DP6" s="21">
        <f t="shared" si="12"/>
        <v>32.380000000000003</v>
      </c>
      <c r="DQ6" s="21">
        <f t="shared" si="12"/>
        <v>35.24</v>
      </c>
      <c r="DR6" s="21">
        <f t="shared" si="12"/>
        <v>36.090000000000003</v>
      </c>
      <c r="DS6" s="20" t="str">
        <f>IF(DS7="","",IF(DS7="-","【-】","【"&amp;SUBSTITUTE(TEXT(DS7,"#,##0.00"),"-","△")&amp;"】"))</f>
        <v>【35.75】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282278</v>
      </c>
      <c r="D7" s="23">
        <v>46</v>
      </c>
      <c r="E7" s="23">
        <v>17</v>
      </c>
      <c r="F7" s="23">
        <v>9</v>
      </c>
      <c r="G7" s="23">
        <v>0</v>
      </c>
      <c r="H7" s="23" t="s">
        <v>96</v>
      </c>
      <c r="I7" s="23" t="s">
        <v>97</v>
      </c>
      <c r="J7" s="23" t="s">
        <v>98</v>
      </c>
      <c r="K7" s="23" t="s">
        <v>99</v>
      </c>
      <c r="L7" s="23" t="s">
        <v>100</v>
      </c>
      <c r="M7" s="23" t="s">
        <v>101</v>
      </c>
      <c r="N7" s="24" t="s">
        <v>102</v>
      </c>
      <c r="O7" s="24">
        <v>56.31</v>
      </c>
      <c r="P7" s="24">
        <v>0.09</v>
      </c>
      <c r="Q7" s="24">
        <v>64.52</v>
      </c>
      <c r="R7" s="24">
        <v>2750</v>
      </c>
      <c r="S7" s="24">
        <v>34572</v>
      </c>
      <c r="T7" s="24">
        <v>658.54</v>
      </c>
      <c r="U7" s="24">
        <v>52.5</v>
      </c>
      <c r="V7" s="24">
        <v>32</v>
      </c>
      <c r="W7" s="24">
        <v>0.02</v>
      </c>
      <c r="X7" s="24">
        <v>1600</v>
      </c>
      <c r="Y7" s="24" t="s">
        <v>102</v>
      </c>
      <c r="Z7" s="24">
        <v>100</v>
      </c>
      <c r="AA7" s="24">
        <v>100</v>
      </c>
      <c r="AB7" s="24">
        <v>100</v>
      </c>
      <c r="AC7" s="24">
        <v>100</v>
      </c>
      <c r="AD7" s="24" t="s">
        <v>102</v>
      </c>
      <c r="AE7" s="24">
        <v>100.42</v>
      </c>
      <c r="AF7" s="24">
        <v>98.03</v>
      </c>
      <c r="AG7" s="24">
        <v>105.46</v>
      </c>
      <c r="AH7" s="24">
        <v>109.38</v>
      </c>
      <c r="AI7" s="24">
        <v>109.13</v>
      </c>
      <c r="AJ7" s="24" t="s">
        <v>102</v>
      </c>
      <c r="AK7" s="24">
        <v>0</v>
      </c>
      <c r="AL7" s="24">
        <v>0</v>
      </c>
      <c r="AM7" s="24">
        <v>0</v>
      </c>
      <c r="AN7" s="24">
        <v>0</v>
      </c>
      <c r="AO7" s="24" t="s">
        <v>102</v>
      </c>
      <c r="AP7" s="24">
        <v>762.05</v>
      </c>
      <c r="AQ7" s="24">
        <v>755.68</v>
      </c>
      <c r="AR7" s="24">
        <v>806.39</v>
      </c>
      <c r="AS7" s="24">
        <v>641.13</v>
      </c>
      <c r="AT7" s="24">
        <v>631.66999999999996</v>
      </c>
      <c r="AU7" s="24" t="s">
        <v>102</v>
      </c>
      <c r="AV7" s="24">
        <v>14.45</v>
      </c>
      <c r="AW7" s="24">
        <v>18.260000000000002</v>
      </c>
      <c r="AX7" s="24">
        <v>18.829999999999998</v>
      </c>
      <c r="AY7" s="24">
        <v>7.46</v>
      </c>
      <c r="AZ7" s="24" t="s">
        <v>102</v>
      </c>
      <c r="BA7" s="24">
        <v>92.61</v>
      </c>
      <c r="BB7" s="24">
        <v>91.41</v>
      </c>
      <c r="BC7" s="24">
        <v>96.26</v>
      </c>
      <c r="BD7" s="24">
        <v>90.92</v>
      </c>
      <c r="BE7" s="24">
        <v>91.66</v>
      </c>
      <c r="BF7" s="24" t="s">
        <v>102</v>
      </c>
      <c r="BG7" s="24">
        <v>9614.86</v>
      </c>
      <c r="BH7" s="24">
        <v>9305.66</v>
      </c>
      <c r="BI7" s="24">
        <v>8655.02</v>
      </c>
      <c r="BJ7" s="24">
        <v>7641.4</v>
      </c>
      <c r="BK7" s="24" t="s">
        <v>102</v>
      </c>
      <c r="BL7" s="24">
        <v>1640.16</v>
      </c>
      <c r="BM7" s="24">
        <v>1521.05</v>
      </c>
      <c r="BN7" s="24">
        <v>1490.65</v>
      </c>
      <c r="BO7" s="24">
        <v>1312.67</v>
      </c>
      <c r="BP7" s="24">
        <v>1321.62</v>
      </c>
      <c r="BQ7" s="24" t="s">
        <v>102</v>
      </c>
      <c r="BR7" s="24">
        <v>9.91</v>
      </c>
      <c r="BS7" s="24">
        <v>9.19</v>
      </c>
      <c r="BT7" s="24">
        <v>8.52</v>
      </c>
      <c r="BU7" s="24">
        <v>9.32</v>
      </c>
      <c r="BV7" s="24" t="s">
        <v>102</v>
      </c>
      <c r="BW7" s="24">
        <v>38.270000000000003</v>
      </c>
      <c r="BX7" s="24">
        <v>37.520000000000003</v>
      </c>
      <c r="BY7" s="24">
        <v>34.96</v>
      </c>
      <c r="BZ7" s="24">
        <v>34.44</v>
      </c>
      <c r="CA7" s="24">
        <v>34.61</v>
      </c>
      <c r="CB7" s="24" t="s">
        <v>102</v>
      </c>
      <c r="CC7" s="24">
        <v>1299.1300000000001</v>
      </c>
      <c r="CD7" s="24">
        <v>1427.33</v>
      </c>
      <c r="CE7" s="24">
        <v>1512.01</v>
      </c>
      <c r="CF7" s="24">
        <v>1393.96</v>
      </c>
      <c r="CG7" s="24" t="s">
        <v>102</v>
      </c>
      <c r="CH7" s="24">
        <v>486.77</v>
      </c>
      <c r="CI7" s="24">
        <v>502.1</v>
      </c>
      <c r="CJ7" s="24">
        <v>539.07000000000005</v>
      </c>
      <c r="CK7" s="24">
        <v>541.80999999999995</v>
      </c>
      <c r="CL7" s="24">
        <v>538.24</v>
      </c>
      <c r="CM7" s="24" t="s">
        <v>102</v>
      </c>
      <c r="CN7" s="24">
        <v>62.5</v>
      </c>
      <c r="CO7" s="24">
        <v>62.5</v>
      </c>
      <c r="CP7" s="24">
        <v>43.75</v>
      </c>
      <c r="CQ7" s="24">
        <v>37.5</v>
      </c>
      <c r="CR7" s="24" t="s">
        <v>102</v>
      </c>
      <c r="CS7" s="24">
        <v>34.700000000000003</v>
      </c>
      <c r="CT7" s="24">
        <v>46.83</v>
      </c>
      <c r="CU7" s="24">
        <v>33.74</v>
      </c>
      <c r="CV7" s="24">
        <v>32.979999999999997</v>
      </c>
      <c r="CW7" s="24">
        <v>33.03</v>
      </c>
      <c r="CX7" s="24" t="s">
        <v>102</v>
      </c>
      <c r="CY7" s="24">
        <v>53.13</v>
      </c>
      <c r="CZ7" s="24">
        <v>54.55</v>
      </c>
      <c r="DA7" s="24">
        <v>54.55</v>
      </c>
      <c r="DB7" s="24">
        <v>53.13</v>
      </c>
      <c r="DC7" s="24" t="s">
        <v>102</v>
      </c>
      <c r="DD7" s="24">
        <v>90.04</v>
      </c>
      <c r="DE7" s="24">
        <v>90.58</v>
      </c>
      <c r="DF7" s="24">
        <v>90.11</v>
      </c>
      <c r="DG7" s="24">
        <v>89.95</v>
      </c>
      <c r="DH7" s="24">
        <v>89.81</v>
      </c>
      <c r="DI7" s="24" t="s">
        <v>102</v>
      </c>
      <c r="DJ7" s="24">
        <v>42.95</v>
      </c>
      <c r="DK7" s="24">
        <v>45.48</v>
      </c>
      <c r="DL7" s="24">
        <v>47.96</v>
      </c>
      <c r="DM7" s="24">
        <v>50.48</v>
      </c>
      <c r="DN7" s="24" t="s">
        <v>102</v>
      </c>
      <c r="DO7" s="24">
        <v>29.28</v>
      </c>
      <c r="DP7" s="24">
        <v>32.380000000000003</v>
      </c>
      <c r="DQ7" s="24">
        <v>35.24</v>
      </c>
      <c r="DR7" s="24">
        <v>36.090000000000003</v>
      </c>
      <c r="DS7" s="24">
        <v>35.75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2025-01-24T07:23:12Z</dcterms:created>
  <dcterms:modified xsi:type="dcterms:W3CDTF">2025-02-07T00:24:05Z</dcterms:modified>
  <cp:category/>
</cp:coreProperties>
</file>