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defaultThemeVersion="166925"/>
  <mc:AlternateContent>
    <mc:Choice Requires="x15">
      <x15ac:absPath xmlns:x15ac="http://schemas.microsoft.com/office/spreadsheetml/2010/11/ac" url="\\Fs00e\共有フォルダ31\11000280-400男女共同参画班\R５年度関係\㉑女性活躍推進企業認定制度\★申請・自己評価シート修正案\"/>
    </mc:Choice>
  </mc:AlternateContent>
  <xr:revisionPtr revIDLastSave="0" documentId="13_ncr:1_{EF2A157C-CAD1-4B40-9B3D-362F2DEF3411}" xr6:coauthVersionLast="36" xr6:coauthVersionMax="36" xr10:uidLastSave="{00000000-0000-0000-0000-000000000000}"/>
  <bookViews>
    <workbookView xWindow="0" yWindow="0" windowWidth="28800" windowHeight="11940" tabRatio="791" firstSheet="1" activeTab="4" xr2:uid="{00000000-000D-0000-FFFF-FFFF00000000}"/>
  </bookViews>
  <sheets>
    <sheet name="0825部長レク用" sheetId="8" state="hidden" r:id="rId1"/>
    <sheet name="説明資料" sheetId="11" r:id="rId2"/>
    <sheet name="☆自己評価シート☆" sheetId="4" r:id="rId3"/>
    <sheet name="(別添様式)数値項目計算用" sheetId="5" r:id="rId4"/>
    <sheet name="参照用データ" sheetId="7" r:id="rId5"/>
    <sheet name="項目修正比較（井野瀬先生後様式&amp;項目変更）" sheetId="1" state="hidden" r:id="rId6"/>
    <sheet name="【参考】他自治体との比較" sheetId="2" state="hidden" r:id="rId7"/>
  </sheets>
  <definedNames>
    <definedName name="_xlnm.Print_Area" localSheetId="3">'(別添様式)数値項目計算用'!$A$1:$N$87</definedName>
    <definedName name="_xlnm.Print_Area" localSheetId="2">☆自己評価シート☆!$A$1:$L$31</definedName>
    <definedName name="_xlnm.Print_Area" localSheetId="0">'0825部長レク用'!$A$1:$L$23</definedName>
    <definedName name="_xlnm.Print_Area" localSheetId="5">'項目修正比較（井野瀬先生後様式&amp;項目変更）'!$A$1:$G$35</definedName>
    <definedName name="_xlnm.Print_Area" localSheetId="4">参照用データ!$A$1:$H$111</definedName>
    <definedName name="_xlnm.Print_Area" localSheetId="1">説明資料!$B$1:$J$53</definedName>
    <definedName name="_xlnm.Print_Titles" localSheetId="3">'(別添様式)数値項目計算用'!$1:$2</definedName>
    <definedName name="_xlnm.Print_Titles" localSheetId="2">☆自己評価シート☆!$1:$7</definedName>
  </definedNames>
  <calcPr calcId="191029"/>
  <extLst>
    <ext uri="{140A7094-0E35-4892-8432-C4D2E57EDEB5}">
      <x15:workbookPr chartTrackingRefBase="1"/>
    </ext>
  </extLst>
</workbook>
</file>

<file path=xl/calcChain.xml><?xml version="1.0" encoding="utf-8"?>
<calcChain xmlns="http://schemas.openxmlformats.org/spreadsheetml/2006/main">
  <c r="E54" i="5" l="1"/>
  <c r="C54" i="5"/>
  <c r="K26" i="5"/>
  <c r="M26" i="5" s="1"/>
  <c r="K27" i="5"/>
  <c r="M27" i="5" s="1"/>
  <c r="K28" i="5"/>
  <c r="M28" i="5" s="1"/>
  <c r="G52" i="5" l="1"/>
  <c r="G53" i="5"/>
  <c r="G51" i="5"/>
  <c r="G54" i="5" s="1"/>
  <c r="K28" i="4" l="1"/>
  <c r="H18" i="4" l="1"/>
  <c r="H19" i="4"/>
  <c r="H55" i="7"/>
  <c r="H56" i="7"/>
  <c r="H57" i="7"/>
  <c r="H58" i="7"/>
  <c r="H59" i="7"/>
  <c r="H60" i="7"/>
  <c r="H61" i="7"/>
  <c r="H62" i="7"/>
  <c r="H63" i="7"/>
  <c r="H64" i="7"/>
  <c r="H65" i="7"/>
  <c r="H66" i="7"/>
  <c r="H67" i="7"/>
  <c r="H68" i="7"/>
  <c r="H69" i="7"/>
  <c r="H70" i="7"/>
  <c r="H71" i="7"/>
  <c r="H72" i="7"/>
  <c r="H73" i="7"/>
  <c r="H74" i="7"/>
  <c r="H75" i="7"/>
  <c r="H76" i="7"/>
  <c r="H77" i="7"/>
  <c r="H78" i="7"/>
  <c r="H79" i="7"/>
  <c r="H80" i="7"/>
  <c r="H81" i="7"/>
  <c r="K22" i="4"/>
  <c r="K23" i="4"/>
  <c r="K24" i="4"/>
  <c r="K21" i="4"/>
  <c r="K18" i="4" l="1"/>
  <c r="J2" i="5"/>
  <c r="H27" i="4"/>
  <c r="K27" i="4" s="1"/>
  <c r="H25" i="4"/>
  <c r="H20" i="4"/>
  <c r="K20" i="4" s="1"/>
  <c r="H15" i="4"/>
  <c r="K15" i="4" s="1"/>
  <c r="H14" i="4"/>
  <c r="K14" i="4" s="1"/>
  <c r="K8" i="4"/>
  <c r="K25" i="4"/>
  <c r="K16" i="4" l="1"/>
  <c r="G18" i="5" l="1"/>
  <c r="G19" i="5"/>
  <c r="E18" i="5"/>
  <c r="E19" i="5"/>
  <c r="C18" i="5"/>
  <c r="C19" i="5"/>
  <c r="G33" i="5" l="1"/>
  <c r="K13" i="4" l="1"/>
  <c r="K10" i="4"/>
  <c r="K9" i="4"/>
  <c r="I6" i="5" l="1"/>
  <c r="G86" i="5"/>
  <c r="E27" i="7" l="1"/>
  <c r="E6" i="7"/>
  <c r="E21" i="7"/>
  <c r="E20" i="7"/>
  <c r="E19" i="7"/>
  <c r="E18" i="7"/>
  <c r="E17" i="7"/>
  <c r="E16" i="7"/>
  <c r="E15" i="7"/>
  <c r="E14" i="7"/>
  <c r="E13" i="7"/>
  <c r="E12" i="7"/>
  <c r="E11" i="7"/>
  <c r="E10" i="7"/>
  <c r="E9" i="7"/>
  <c r="E8" i="7"/>
  <c r="E7" i="7"/>
  <c r="E42" i="7"/>
  <c r="E41" i="7"/>
  <c r="E40" i="7"/>
  <c r="E39" i="7"/>
  <c r="E38" i="7"/>
  <c r="E37" i="7"/>
  <c r="E36" i="7"/>
  <c r="E35" i="7"/>
  <c r="E34" i="7"/>
  <c r="E33" i="7"/>
  <c r="E32" i="7"/>
  <c r="E31" i="7"/>
  <c r="E30" i="7"/>
  <c r="E29" i="7"/>
  <c r="E28" i="7"/>
  <c r="K11" i="4" l="1"/>
  <c r="G38" i="5" l="1"/>
  <c r="C16" i="5"/>
  <c r="C17" i="5" s="1"/>
  <c r="E16" i="5"/>
  <c r="E17" i="5" s="1"/>
  <c r="G16" i="5"/>
  <c r="G17" i="5" s="1"/>
  <c r="I15" i="5"/>
  <c r="I14" i="5"/>
  <c r="G12" i="5"/>
  <c r="G13" i="5" s="1"/>
  <c r="E12" i="5"/>
  <c r="E13" i="5" s="1"/>
  <c r="C12" i="5"/>
  <c r="C13" i="5" s="1"/>
  <c r="I11" i="5"/>
  <c r="I10" i="5"/>
  <c r="I7" i="5"/>
  <c r="G8" i="5"/>
  <c r="G9" i="5" s="1"/>
  <c r="G21" i="5" s="1"/>
  <c r="E8" i="5"/>
  <c r="E9" i="5" s="1"/>
  <c r="E21" i="5" s="1"/>
  <c r="C8" i="5"/>
  <c r="C9" i="5" s="1"/>
  <c r="C21" i="5" s="1"/>
  <c r="I16" i="5" l="1"/>
  <c r="I17" i="5" s="1"/>
  <c r="G20" i="5"/>
  <c r="I8" i="5"/>
  <c r="I9" i="5" s="1"/>
  <c r="I21" i="5" s="1"/>
  <c r="I19" i="5"/>
  <c r="E20" i="5"/>
  <c r="I12" i="5"/>
  <c r="I13" i="5" s="1"/>
  <c r="I18" i="5"/>
  <c r="C20" i="5"/>
  <c r="E115" i="7"/>
  <c r="E107" i="7"/>
  <c r="E106" i="7"/>
  <c r="E105" i="7"/>
  <c r="E104" i="7"/>
  <c r="E103" i="7"/>
  <c r="E102" i="7"/>
  <c r="E101" i="7"/>
  <c r="E100" i="7"/>
  <c r="E99" i="7"/>
  <c r="E98" i="7"/>
  <c r="E97" i="7"/>
  <c r="E96" i="7"/>
  <c r="E95" i="7"/>
  <c r="E94" i="7"/>
  <c r="E93" i="7"/>
  <c r="E92" i="7"/>
  <c r="E91" i="7"/>
  <c r="H46" i="7"/>
  <c r="G46" i="7"/>
  <c r="F46" i="7"/>
  <c r="E46" i="7" l="1"/>
  <c r="I20" i="5"/>
  <c r="K26" i="4" l="1"/>
  <c r="K29" i="4" s="1"/>
  <c r="K31" i="4" s="1"/>
  <c r="K17" i="4"/>
  <c r="K12" i="4"/>
</calcChain>
</file>

<file path=xl/sharedStrings.xml><?xml version="1.0" encoding="utf-8"?>
<sst xmlns="http://schemas.openxmlformats.org/spreadsheetml/2006/main" count="893" uniqueCount="383">
  <si>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</si>
  <si>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</si>
  <si>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</si>
  <si>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</si>
  <si>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</si>
  <si>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</si>
  <si>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</si>
  <si>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</si>
  <si>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</si>
  <si>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</si>
  <si>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</si>
  <si>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</si>
  <si>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</si>
  <si>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</si>
  <si>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</si>
  <si>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</si>
  <si>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</si>
  <si>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</si>
  <si>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</si>
  <si>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</si>
  <si>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</si>
  <si>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</si>
  <si>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</si>
  <si>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</si>
  <si>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</si>
  <si>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</si>
  <si>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</si>
  <si>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</si>
  <si>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</si>
  <si>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</si>
  <si>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</si>
  <si>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</si>
  <si>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</si>
  <si>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</si>
  <si>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</si>
  <si>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</si>
  <si>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</si>
  <si>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</si>
  <si>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</si>
  <si>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</si>
  <si>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</si>
  <si>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</si>
  <si>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</si>
  <si>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</si>
  <si>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</si>
  <si>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</si>
  <si>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</si>
  <si>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</si>
  <si>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</si>
  <si>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</si>
  <si>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</si>
  <si>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</si>
  <si>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</si>
  <si>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</si>
  <si>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</si>
  <si>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</si>
  <si>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</si>
  <si>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</si>
  <si>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</si>
  <si>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</si>
  <si>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</si>
  <si>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</si>
  <si>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</si>
  <si>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</si>
  <si>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</si>
  <si>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</si>
  <si>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</si>
  <si>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</si>
  <si>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</si>
  <si>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</si>
  <si>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</si>
  <si>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</si>
  <si>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</si>
  <si>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</si>
  <si>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</si>
  <si>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</si>
  <si>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</si>
  <si>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</si>
  <si>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</si>
  <si>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</si>
  <si>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</si>
  <si>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</si>
  <si>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</si>
  <si>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</si>
  <si>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</si>
  <si>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</si>
  <si>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</si>
  <si>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</si>
  <si>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</si>
  <si>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</si>
  <si>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</si>
  <si>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</si>
  <si>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</si>
  <si>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</si>
  <si>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</si>
  <si>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</si>
  <si>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</si>
  <si>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</si>
  <si>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</si>
  <si>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</si>
  <si>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</si>
  <si>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</si>
  <si>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</si>
  <si>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</si>
  <si>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</si>
  <si>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</si>
  <si>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</si>
  <si>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</si>
  <si>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</si>
  <si>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</si>
  <si>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</si>
  <si>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</si>
  <si>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</si>
  <si>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</si>
  <si>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</si>
  <si>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</si>
  <si>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</si>
  <si>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</si>
  <si>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</si>
  <si>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</si>
  <si>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</si>
  <si>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</si>
  <si>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</si>
  <si>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</si>
  <si>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</si>
  <si>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</si>
  <si>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</si>
  <si>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</si>
  <si>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</si>
  <si>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</si>
  <si>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</si>
  <si>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</si>
  <si>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</si>
  <si>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</si>
  <si>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</si>
  <si>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</si>
  <si>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</si>
  <si>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</si>
  <si>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</si>
  <si>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</si>
  <si>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</si>
  <si>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</si>
  <si>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</si>
  <si>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</si>
  <si>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</si>
  <si>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</si>
  <si>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</si>
  <si>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</si>
  <si>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</si>
  <si>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</si>
  <si>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</si>
  <si>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</si>
  <si>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</si>
  <si>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</si>
  <si>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</si>
  <si>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</si>
  <si>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</si>
  <si>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</si>
  <si>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</si>
  <si>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</si>
  <si>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</si>
  <si>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</si>
  <si>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</si>
  <si>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</si>
  <si>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</si>
  <si>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</si>
  <si>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</si>
  <si>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</si>
  <si>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</si>
  <si>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</si>
  <si>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</si>
  <si>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</si>
  <si>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</si>
  <si>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</si>
  <si>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</si>
  <si>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</si>
  <si>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</si>
  <si>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</si>
  <si>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</si>
  <si>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</si>
  <si>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</si>
  <si>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</si>
  <si>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</si>
  <si>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割合</t>
    <rPh sb="0" eb="2">
      <t>ワリアイ</t>
    </rPh>
    <phoneticPr fontId="6"/>
  </si>
  <si>
    <t>採用者数</t>
    <rPh sb="0" eb="3">
      <t>サイヨウシャ</t>
    </rPh>
    <rPh sb="3" eb="4">
      <t>スウ</t>
    </rPh>
    <phoneticPr fontId="6"/>
  </si>
  <si>
    <t>R3</t>
    <phoneticPr fontId="6"/>
  </si>
  <si>
    <t>R2</t>
    <phoneticPr fontId="6"/>
  </si>
  <si>
    <t>R1</t>
    <phoneticPr fontId="6"/>
  </si>
  <si>
    <t>(%)</t>
    <phoneticPr fontId="6"/>
  </si>
  <si>
    <t>設問No</t>
    <rPh sb="0" eb="2">
      <t>セツモン</t>
    </rPh>
    <phoneticPr fontId="6"/>
  </si>
  <si>
    <t>根拠</t>
    <rPh sb="0" eb="2">
      <t>コンキョ</t>
    </rPh>
    <phoneticPr fontId="6"/>
  </si>
  <si>
    <t>3カ年平均</t>
    <rPh sb="2" eb="3">
      <t>ネン</t>
    </rPh>
    <rPh sb="3" eb="5">
      <t>ヘイキン</t>
    </rPh>
    <phoneticPr fontId="6"/>
  </si>
  <si>
    <t>男性育休取得率（全国）</t>
    <rPh sb="0" eb="2">
      <t>ダンセイ</t>
    </rPh>
    <rPh sb="2" eb="4">
      <t>イクキュウ</t>
    </rPh>
    <rPh sb="4" eb="7">
      <t>シュトクリツ</t>
    </rPh>
    <rPh sb="8" eb="10">
      <t>ゼンコク</t>
    </rPh>
    <phoneticPr fontId="6"/>
  </si>
  <si>
    <t>雇用均等基本調査</t>
    <rPh sb="0" eb="2">
      <t>コヨウ</t>
    </rPh>
    <rPh sb="2" eb="4">
      <t>キントウ</t>
    </rPh>
    <rPh sb="4" eb="6">
      <t>キホン</t>
    </rPh>
    <rPh sb="6" eb="8">
      <t>チョウサ</t>
    </rPh>
    <phoneticPr fontId="6"/>
  </si>
  <si>
    <t>（鉱業、採石業、砂利採取業）</t>
    <rPh sb="1" eb="3">
      <t>コウギョウ</t>
    </rPh>
    <rPh sb="4" eb="6">
      <t>サイセキ</t>
    </rPh>
    <rPh sb="6" eb="7">
      <t>ギョウ</t>
    </rPh>
    <rPh sb="8" eb="10">
      <t>ジャリ</t>
    </rPh>
    <rPh sb="10" eb="12">
      <t>サイシュ</t>
    </rPh>
    <rPh sb="12" eb="13">
      <t>ギョウ</t>
    </rPh>
    <phoneticPr fontId="6"/>
  </si>
  <si>
    <t>（建設業）</t>
    <rPh sb="1" eb="4">
      <t>ケンセツギョウ</t>
    </rPh>
    <phoneticPr fontId="6"/>
  </si>
  <si>
    <t>（製造業）</t>
    <rPh sb="1" eb="4">
      <t>セイゾウギョウ</t>
    </rPh>
    <phoneticPr fontId="6"/>
  </si>
  <si>
    <t>（電気・ガス・熱供給・水道業）</t>
    <rPh sb="1" eb="3">
      <t>デンキ</t>
    </rPh>
    <rPh sb="7" eb="10">
      <t>ネツキョウキュウ</t>
    </rPh>
    <rPh sb="11" eb="14">
      <t>スイドウギョウ</t>
    </rPh>
    <phoneticPr fontId="6"/>
  </si>
  <si>
    <t>（情報通信業）</t>
    <rPh sb="1" eb="3">
      <t>ジョウホウ</t>
    </rPh>
    <rPh sb="3" eb="6">
      <t>ツウシンギョウ</t>
    </rPh>
    <phoneticPr fontId="6"/>
  </si>
  <si>
    <t>（運輸業、郵便業）</t>
    <rPh sb="1" eb="4">
      <t>ウンユギョウ</t>
    </rPh>
    <rPh sb="5" eb="8">
      <t>ユウビンギョウ</t>
    </rPh>
    <phoneticPr fontId="6"/>
  </si>
  <si>
    <t>（卸売業、小売業）</t>
    <rPh sb="1" eb="4">
      <t>オロシウリギョウ</t>
    </rPh>
    <rPh sb="5" eb="8">
      <t>コウリギョウ</t>
    </rPh>
    <phoneticPr fontId="6"/>
  </si>
  <si>
    <t>（金融業、保険業）</t>
    <rPh sb="1" eb="4">
      <t>キンユウギョウ</t>
    </rPh>
    <rPh sb="5" eb="8">
      <t>ホケンギョウ</t>
    </rPh>
    <phoneticPr fontId="6"/>
  </si>
  <si>
    <t>（不動産業、物品賃貸業）</t>
    <rPh sb="1" eb="5">
      <t>フドウサンギョウ</t>
    </rPh>
    <rPh sb="6" eb="8">
      <t>ブッピン</t>
    </rPh>
    <rPh sb="8" eb="11">
      <t>チンタイギョウ</t>
    </rPh>
    <phoneticPr fontId="6"/>
  </si>
  <si>
    <t>（学術研究、専門・技術サービス業）</t>
    <rPh sb="1" eb="3">
      <t>ガクジュツ</t>
    </rPh>
    <rPh sb="3" eb="5">
      <t>ケンキュウ</t>
    </rPh>
    <rPh sb="6" eb="8">
      <t>センモン</t>
    </rPh>
    <rPh sb="9" eb="11">
      <t>ギジュツ</t>
    </rPh>
    <rPh sb="15" eb="16">
      <t>ギョウ</t>
    </rPh>
    <phoneticPr fontId="6"/>
  </si>
  <si>
    <t>（宿泊業、飲食サービス業）</t>
    <rPh sb="1" eb="3">
      <t>シュクハク</t>
    </rPh>
    <rPh sb="3" eb="4">
      <t>ギョウ</t>
    </rPh>
    <rPh sb="5" eb="7">
      <t>インショク</t>
    </rPh>
    <rPh sb="11" eb="12">
      <t>ギョウ</t>
    </rPh>
    <phoneticPr fontId="6"/>
  </si>
  <si>
    <t>（生活関連サービス業、娯楽業）</t>
    <rPh sb="1" eb="3">
      <t>セイカツ</t>
    </rPh>
    <rPh sb="3" eb="5">
      <t>カンレン</t>
    </rPh>
    <rPh sb="9" eb="10">
      <t>ギョウ</t>
    </rPh>
    <rPh sb="11" eb="14">
      <t>ゴラクギョウ</t>
    </rPh>
    <phoneticPr fontId="6"/>
  </si>
  <si>
    <t>（教育、学習支援業）</t>
    <rPh sb="1" eb="3">
      <t>キョウイク</t>
    </rPh>
    <rPh sb="4" eb="6">
      <t>ガクシュウ</t>
    </rPh>
    <rPh sb="6" eb="9">
      <t>シエンギョウ</t>
    </rPh>
    <phoneticPr fontId="6"/>
  </si>
  <si>
    <t>（医療、福祉）</t>
    <rPh sb="1" eb="3">
      <t>イリョウ</t>
    </rPh>
    <rPh sb="4" eb="6">
      <t>フクシ</t>
    </rPh>
    <phoneticPr fontId="6"/>
  </si>
  <si>
    <t>（複合サービス事業）</t>
    <rPh sb="1" eb="3">
      <t>フクゴウ</t>
    </rPh>
    <rPh sb="7" eb="9">
      <t>ジギョウ</t>
    </rPh>
    <phoneticPr fontId="6"/>
  </si>
  <si>
    <t>（サービス業（他に分類されないもの））</t>
    <rPh sb="5" eb="6">
      <t>ギョウ</t>
    </rPh>
    <rPh sb="7" eb="8">
      <t>ホカ</t>
    </rPh>
    <rPh sb="9" eb="11">
      <t>ブンルイ</t>
    </rPh>
    <phoneticPr fontId="6"/>
  </si>
  <si>
    <t>2020年</t>
    <rPh sb="4" eb="5">
      <t>ネン</t>
    </rPh>
    <phoneticPr fontId="6"/>
  </si>
  <si>
    <t>2019年</t>
    <rPh sb="4" eb="5">
      <t>ネン</t>
    </rPh>
    <phoneticPr fontId="6"/>
  </si>
  <si>
    <t>2018年</t>
    <rPh sb="4" eb="5">
      <t>ネン</t>
    </rPh>
    <phoneticPr fontId="6"/>
  </si>
  <si>
    <t>女性採用割合（兵庫県）</t>
    <rPh sb="0" eb="2">
      <t>ジョセイ</t>
    </rPh>
    <rPh sb="2" eb="4">
      <t>サイヨウ</t>
    </rPh>
    <rPh sb="4" eb="6">
      <t>ワリアイ</t>
    </rPh>
    <rPh sb="7" eb="10">
      <t>ヒョウゴケン</t>
    </rPh>
    <phoneticPr fontId="6"/>
  </si>
  <si>
    <t>雇用動向調査</t>
    <rPh sb="0" eb="2">
      <t>コヨウ</t>
    </rPh>
    <rPh sb="2" eb="4">
      <t>ドウコウ</t>
    </rPh>
    <rPh sb="4" eb="6">
      <t>チョウサ</t>
    </rPh>
    <phoneticPr fontId="6"/>
  </si>
  <si>
    <t>（男女計採用者数）</t>
    <rPh sb="1" eb="3">
      <t>ダンジョ</t>
    </rPh>
    <rPh sb="3" eb="4">
      <t>ケイ</t>
    </rPh>
    <rPh sb="4" eb="7">
      <t>サイヨウシャ</t>
    </rPh>
    <rPh sb="7" eb="8">
      <t>スウ</t>
    </rPh>
    <phoneticPr fontId="6"/>
  </si>
  <si>
    <t>（男性採用者数）</t>
    <rPh sb="1" eb="3">
      <t>ダンセイ</t>
    </rPh>
    <rPh sb="3" eb="6">
      <t>サイヨウシャ</t>
    </rPh>
    <rPh sb="6" eb="7">
      <t>スウ</t>
    </rPh>
    <phoneticPr fontId="6"/>
  </si>
  <si>
    <t>（女性採用者数）</t>
    <rPh sb="1" eb="3">
      <t>ジョセイ</t>
    </rPh>
    <rPh sb="3" eb="6">
      <t>サイヨウシャ</t>
    </rPh>
    <rPh sb="6" eb="7">
      <t>スウ</t>
    </rPh>
    <phoneticPr fontId="6"/>
  </si>
  <si>
    <t>業種別平均勤続年数（全国）</t>
    <rPh sb="0" eb="2">
      <t>ギョウシュ</t>
    </rPh>
    <rPh sb="2" eb="3">
      <t>ベツ</t>
    </rPh>
    <rPh sb="3" eb="5">
      <t>ヘイキン</t>
    </rPh>
    <rPh sb="5" eb="7">
      <t>キンゾク</t>
    </rPh>
    <rPh sb="7" eb="9">
      <t>ネンスウ</t>
    </rPh>
    <rPh sb="10" eb="12">
      <t>ゼンコク</t>
    </rPh>
    <phoneticPr fontId="6"/>
  </si>
  <si>
    <t>その他の製造業</t>
    <rPh sb="2" eb="3">
      <t>タ</t>
    </rPh>
    <rPh sb="4" eb="7">
      <t>セイゾウギョウ</t>
    </rPh>
    <phoneticPr fontId="6"/>
  </si>
  <si>
    <t>賃金格差（全国）</t>
    <rPh sb="0" eb="2">
      <t>チンギン</t>
    </rPh>
    <rPh sb="2" eb="4">
      <t>カクサ</t>
    </rPh>
    <rPh sb="5" eb="7">
      <t>ゼンコク</t>
    </rPh>
    <phoneticPr fontId="6"/>
  </si>
  <si>
    <t>（男性賃金：千円）</t>
    <rPh sb="1" eb="3">
      <t>ダンセイ</t>
    </rPh>
    <rPh sb="3" eb="5">
      <t>チンギン</t>
    </rPh>
    <rPh sb="6" eb="8">
      <t>センエン</t>
    </rPh>
    <phoneticPr fontId="6"/>
  </si>
  <si>
    <t>（女性賃金：千円）</t>
    <rPh sb="1" eb="3">
      <t>ジョセイ</t>
    </rPh>
    <rPh sb="3" eb="5">
      <t>チンギン</t>
    </rPh>
    <rPh sb="6" eb="8">
      <t>センエン</t>
    </rPh>
    <phoneticPr fontId="6"/>
  </si>
  <si>
    <t>（時間）</t>
    <rPh sb="1" eb="3">
      <t>ジカン</t>
    </rPh>
    <phoneticPr fontId="6"/>
  </si>
  <si>
    <t>所定外労働時間（全国）</t>
    <rPh sb="0" eb="3">
      <t>ショテイガイ</t>
    </rPh>
    <rPh sb="3" eb="5">
      <t>ロウドウ</t>
    </rPh>
    <rPh sb="5" eb="7">
      <t>ジカン</t>
    </rPh>
    <rPh sb="8" eb="10">
      <t>ゼンコク</t>
    </rPh>
    <phoneticPr fontId="6"/>
  </si>
  <si>
    <t>毎月勤労統計調査</t>
    <rPh sb="0" eb="2">
      <t>マイツキ</t>
    </rPh>
    <rPh sb="2" eb="4">
      <t>キンロウ</t>
    </rPh>
    <rPh sb="4" eb="6">
      <t>トウケイ</t>
    </rPh>
    <rPh sb="6" eb="8">
      <t>チョウサ</t>
    </rPh>
    <phoneticPr fontId="6"/>
  </si>
  <si>
    <t>（％）</t>
    <phoneticPr fontId="6"/>
  </si>
  <si>
    <t>年次有給休暇取得率（全国）</t>
    <rPh sb="0" eb="2">
      <t>ネンジ</t>
    </rPh>
    <rPh sb="2" eb="4">
      <t>ユウキュウ</t>
    </rPh>
    <rPh sb="4" eb="6">
      <t>キュウカ</t>
    </rPh>
    <rPh sb="6" eb="9">
      <t>シュトクリツ</t>
    </rPh>
    <rPh sb="10" eb="12">
      <t>ゼンコク</t>
    </rPh>
    <phoneticPr fontId="6"/>
  </si>
  <si>
    <t>就労条件総合調査</t>
    <rPh sb="0" eb="2">
      <t>シュウロウ</t>
    </rPh>
    <rPh sb="2" eb="4">
      <t>ジョウケン</t>
    </rPh>
    <rPh sb="4" eb="6">
      <t>ソウゴウ</t>
    </rPh>
    <rPh sb="6" eb="8">
      <t>チョウサ</t>
    </rPh>
    <phoneticPr fontId="6"/>
  </si>
  <si>
    <t>産業計</t>
    <rPh sb="0" eb="2">
      <t>サンギョウ</t>
    </rPh>
    <rPh sb="2" eb="3">
      <t>ケイ</t>
    </rPh>
    <phoneticPr fontId="6"/>
  </si>
  <si>
    <t>運輸業、郵便業</t>
    <rPh sb="0" eb="3">
      <t>ウンユギョウ</t>
    </rPh>
    <rPh sb="4" eb="7">
      <t>ユウビンギョウ</t>
    </rPh>
    <phoneticPr fontId="6"/>
  </si>
  <si>
    <t>複合サービス事業</t>
    <rPh sb="0" eb="2">
      <t>フクゴウ</t>
    </rPh>
    <rPh sb="6" eb="8">
      <t>ジギョウ</t>
    </rPh>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</si>
  <si>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</si>
  <si>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</si>
  <si>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</si>
  <si>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</si>
  <si>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（製造業）食料品・飲料・たばこ・飼料製造業</t>
    <rPh sb="1" eb="4">
      <t>セイゾウギョウ</t>
    </rPh>
    <rPh sb="5" eb="8">
      <t>ショクリョウヒン</t>
    </rPh>
    <rPh sb="9" eb="11">
      <t>インリョウ</t>
    </rPh>
    <rPh sb="16" eb="18">
      <t>シリョウ</t>
    </rPh>
    <rPh sb="18" eb="21">
      <t>セイゾウギョウ</t>
    </rPh>
    <phoneticPr fontId="6"/>
  </si>
  <si>
    <t>（製造業）繊維工業</t>
    <rPh sb="1" eb="4">
      <t>セイゾウギョウ</t>
    </rPh>
    <rPh sb="5" eb="7">
      <t>センイ</t>
    </rPh>
    <rPh sb="7" eb="9">
      <t>コウギョウ</t>
    </rPh>
    <phoneticPr fontId="6"/>
  </si>
  <si>
    <t>（製造業）木材・木製品・家具・装備品製造業</t>
    <rPh sb="1" eb="4">
      <t>セイゾウギョウ</t>
    </rPh>
    <rPh sb="5" eb="7">
      <t>モクザイ</t>
    </rPh>
    <rPh sb="8" eb="11">
      <t>モクセイヒン</t>
    </rPh>
    <rPh sb="12" eb="14">
      <t>カグ</t>
    </rPh>
    <rPh sb="15" eb="18">
      <t>ソウビヒン</t>
    </rPh>
    <rPh sb="18" eb="21">
      <t>セイゾウギョウ</t>
    </rPh>
    <phoneticPr fontId="6"/>
  </si>
  <si>
    <t>（製造業）パルプ・紙・紙加工品製造業、印刷・同関連業</t>
    <rPh sb="1" eb="4">
      <t>セイゾウギョウ</t>
    </rPh>
    <rPh sb="9" eb="10">
      <t>カミ</t>
    </rPh>
    <rPh sb="11" eb="12">
      <t>カミ</t>
    </rPh>
    <rPh sb="12" eb="15">
      <t>カコウヒン</t>
    </rPh>
    <rPh sb="15" eb="18">
      <t>セイゾウギョウ</t>
    </rPh>
    <rPh sb="19" eb="21">
      <t>インサツ</t>
    </rPh>
    <rPh sb="22" eb="23">
      <t>ドウ</t>
    </rPh>
    <rPh sb="23" eb="25">
      <t>カンレン</t>
    </rPh>
    <rPh sb="25" eb="26">
      <t>ギョウ</t>
    </rPh>
    <phoneticPr fontId="6"/>
  </si>
  <si>
    <t>（製造業）化学工業</t>
    <rPh sb="1" eb="4">
      <t>セイゾウギョウ</t>
    </rPh>
    <rPh sb="5" eb="7">
      <t>カガク</t>
    </rPh>
    <rPh sb="7" eb="9">
      <t>コウギョウ</t>
    </rPh>
    <phoneticPr fontId="6"/>
  </si>
  <si>
    <t>（製造業）石油製品・石炭製品製造業</t>
    <rPh sb="1" eb="4">
      <t>セイゾウギョウ</t>
    </rPh>
    <rPh sb="5" eb="7">
      <t>セキユ</t>
    </rPh>
    <rPh sb="7" eb="9">
      <t>セイヒン</t>
    </rPh>
    <rPh sb="10" eb="12">
      <t>セキタン</t>
    </rPh>
    <rPh sb="12" eb="14">
      <t>セイヒン</t>
    </rPh>
    <rPh sb="14" eb="17">
      <t>セイゾウギョウ</t>
    </rPh>
    <phoneticPr fontId="6"/>
  </si>
  <si>
    <t>（製造業）プラスチック製品製造業、ゴム製品製造業</t>
    <rPh sb="1" eb="4">
      <t>セイゾウギョウ</t>
    </rPh>
    <rPh sb="11" eb="13">
      <t>セイヒン</t>
    </rPh>
    <rPh sb="13" eb="16">
      <t>セイゾウギョウ</t>
    </rPh>
    <rPh sb="19" eb="21">
      <t>セイヒン</t>
    </rPh>
    <rPh sb="21" eb="24">
      <t>セイゾウギョウ</t>
    </rPh>
    <phoneticPr fontId="6"/>
  </si>
  <si>
    <t>（製造業）鉄鋼業、非鉄金属製造業、金属製品製造業</t>
    <rPh sb="1" eb="4">
      <t>セイゾウギョウ</t>
    </rPh>
    <rPh sb="5" eb="8">
      <t>テッコウギョウ</t>
    </rPh>
    <rPh sb="9" eb="11">
      <t>ヒテツ</t>
    </rPh>
    <rPh sb="11" eb="13">
      <t>キンゾク</t>
    </rPh>
    <rPh sb="13" eb="16">
      <t>セイゾウギョウ</t>
    </rPh>
    <rPh sb="17" eb="19">
      <t>キンゾク</t>
    </rPh>
    <rPh sb="19" eb="21">
      <t>セイヒン</t>
    </rPh>
    <rPh sb="21" eb="24">
      <t>セイゾウギョウ</t>
    </rPh>
    <phoneticPr fontId="6"/>
  </si>
  <si>
    <t>（製造業）はん用機器具製造業、生産用機械器具製造業、業務用機械器具製造業</t>
    <rPh sb="1" eb="4">
      <t>セイゾウギョウ</t>
    </rPh>
    <rPh sb="7" eb="8">
      <t>ヨウ</t>
    </rPh>
    <rPh sb="8" eb="10">
      <t>キキ</t>
    </rPh>
    <rPh sb="10" eb="11">
      <t>グ</t>
    </rPh>
    <rPh sb="11" eb="14">
      <t>セイゾウギョウ</t>
    </rPh>
    <rPh sb="15" eb="18">
      <t>セイサンヨウ</t>
    </rPh>
    <rPh sb="18" eb="20">
      <t>キカイ</t>
    </rPh>
    <rPh sb="20" eb="22">
      <t>キグ</t>
    </rPh>
    <rPh sb="22" eb="25">
      <t>セイゾウギョウ</t>
    </rPh>
    <rPh sb="26" eb="29">
      <t>ギョウムヨウ</t>
    </rPh>
    <rPh sb="29" eb="31">
      <t>キカイ</t>
    </rPh>
    <rPh sb="31" eb="33">
      <t>キグ</t>
    </rPh>
    <rPh sb="33" eb="36">
      <t>セイゾウギョウ</t>
    </rPh>
    <phoneticPr fontId="6"/>
  </si>
  <si>
    <t>（製造業）電子部品・デバイス・電子回路製造業、電気機械器具製造業、情報通信機械器具製造業</t>
    <rPh sb="1" eb="4">
      <t>セイゾウギョウ</t>
    </rPh>
    <rPh sb="5" eb="7">
      <t>デンシ</t>
    </rPh>
    <rPh sb="7" eb="9">
      <t>ブヒン</t>
    </rPh>
    <rPh sb="15" eb="17">
      <t>デンシ</t>
    </rPh>
    <rPh sb="17" eb="19">
      <t>カイロ</t>
    </rPh>
    <rPh sb="19" eb="22">
      <t>セイゾウギョウ</t>
    </rPh>
    <rPh sb="23" eb="25">
      <t>デンキ</t>
    </rPh>
    <rPh sb="25" eb="27">
      <t>キカイ</t>
    </rPh>
    <rPh sb="27" eb="29">
      <t>キグ</t>
    </rPh>
    <rPh sb="29" eb="32">
      <t>セイゾウギョウ</t>
    </rPh>
    <rPh sb="33" eb="37">
      <t>ジョウホウツウシン</t>
    </rPh>
    <rPh sb="37" eb="39">
      <t>キカイ</t>
    </rPh>
    <rPh sb="39" eb="41">
      <t>キグ</t>
    </rPh>
    <rPh sb="41" eb="44">
      <t>セイゾウギョウ</t>
    </rPh>
    <phoneticPr fontId="6"/>
  </si>
  <si>
    <t>（製造業）輸送用機械器具製造業</t>
    <rPh sb="1" eb="4">
      <t>セイゾウギョウ</t>
    </rPh>
    <rPh sb="5" eb="8">
      <t>ユソウヨウ</t>
    </rPh>
    <rPh sb="8" eb="10">
      <t>キカイ</t>
    </rPh>
    <rPh sb="10" eb="12">
      <t>キグ</t>
    </rPh>
    <rPh sb="12" eb="15">
      <t>セイゾウギョウ</t>
    </rPh>
    <phoneticPr fontId="6"/>
  </si>
  <si>
    <t>製造業</t>
    <rPh sb="0" eb="3">
      <t>セイゾウギョウ</t>
    </rPh>
    <phoneticPr fontId="6"/>
  </si>
  <si>
    <t>県目標値</t>
    <rPh sb="0" eb="1">
      <t>ケン</t>
    </rPh>
    <rPh sb="1" eb="4">
      <t>モクヒョウチ</t>
    </rPh>
    <phoneticPr fontId="6"/>
  </si>
  <si>
    <t>国平均</t>
    <rPh sb="0" eb="1">
      <t>クニ</t>
    </rPh>
    <rPh sb="1" eb="3">
      <t>ヘイキン</t>
    </rPh>
    <phoneticPr fontId="6"/>
  </si>
  <si>
    <t>男性の育児休業
取得者数</t>
    <rPh sb="0" eb="2">
      <t>ダンセイ</t>
    </rPh>
    <rPh sb="3" eb="5">
      <t>イクジ</t>
    </rPh>
    <rPh sb="5" eb="7">
      <t>キュウギョウ</t>
    </rPh>
    <rPh sb="8" eb="11">
      <t>シュトクシャ</t>
    </rPh>
    <rPh sb="11" eb="12">
      <t>スウ</t>
    </rPh>
    <phoneticPr fontId="6"/>
  </si>
  <si>
    <t>配偶者が出産した
男性従業員数</t>
    <rPh sb="0" eb="3">
      <t>ハイグウシャ</t>
    </rPh>
    <rPh sb="4" eb="6">
      <t>シュッサン</t>
    </rPh>
    <rPh sb="9" eb="11">
      <t>ダンセイ</t>
    </rPh>
    <rPh sb="11" eb="14">
      <t>ジュウギョウイン</t>
    </rPh>
    <rPh sb="14" eb="15">
      <t>スウ</t>
    </rPh>
    <phoneticPr fontId="6"/>
  </si>
  <si>
    <t>%</t>
    <phoneticPr fontId="6"/>
  </si>
  <si>
    <t>役員</t>
    <rPh sb="0" eb="2">
      <t>ヤクイン</t>
    </rPh>
    <phoneticPr fontId="6"/>
  </si>
  <si>
    <t>課長級以上
（管理職）</t>
    <rPh sb="0" eb="3">
      <t>カチョウキュウ</t>
    </rPh>
    <rPh sb="3" eb="5">
      <t>イジョウ</t>
    </rPh>
    <rPh sb="7" eb="10">
      <t>カンリショク</t>
    </rPh>
    <phoneticPr fontId="6"/>
  </si>
  <si>
    <t>係長相当職</t>
    <rPh sb="0" eb="2">
      <t>カカリチョウ</t>
    </rPh>
    <rPh sb="2" eb="4">
      <t>ソウトウ</t>
    </rPh>
    <rPh sb="4" eb="5">
      <t>ショク</t>
    </rPh>
    <phoneticPr fontId="6"/>
  </si>
  <si>
    <t>人数</t>
    <rPh sb="0" eb="2">
      <t>ニンズウ</t>
    </rPh>
    <phoneticPr fontId="6"/>
  </si>
  <si>
    <t>円</t>
    <rPh sb="0" eb="1">
      <t>エン</t>
    </rPh>
    <phoneticPr fontId="6"/>
  </si>
  <si>
    <t>制度名</t>
    <rPh sb="0" eb="3">
      <t>セイドメイ</t>
    </rPh>
    <phoneticPr fontId="6"/>
  </si>
  <si>
    <t>企業名</t>
    <rPh sb="0" eb="3">
      <t>キギョウメイ</t>
    </rPh>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</si>
  <si>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</si>
  <si>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年間平均賃金（月額）</t>
    <rPh sb="0" eb="2">
      <t>ネンカン</t>
    </rPh>
    <rPh sb="2" eb="4">
      <t>ヘイキン</t>
    </rPh>
    <rPh sb="4" eb="6">
      <t>チンギン</t>
    </rPh>
    <rPh sb="7" eb="9">
      <t>ゲツガク</t>
    </rPh>
    <phoneticPr fontId="6"/>
  </si>
  <si>
    <t>平均</t>
    <rPh sb="0" eb="2">
      <t>ヘイキン</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</si>
  <si>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</si>
  <si>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</si>
  <si>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</si>
  <si>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</si>
  <si>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</si>
  <si>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研修名・研修対象・研修内容・参加者数等実績のわかる資料</t>
    <rPh sb="0" eb="2">
      <t>ケンシュウ</t>
    </rPh>
    <rPh sb="2" eb="3">
      <t>メイ</t>
    </rPh>
    <rPh sb="4" eb="6">
      <t>ケンシュウ</t>
    </rPh>
    <rPh sb="6" eb="8">
      <t>タイショウ</t>
    </rPh>
    <rPh sb="9" eb="11">
      <t>ケンシュウ</t>
    </rPh>
    <rPh sb="11" eb="13">
      <t>ナイヨウ</t>
    </rPh>
    <rPh sb="14" eb="16">
      <t>サンカ</t>
    </rPh>
    <rPh sb="16" eb="17">
      <t>シャ</t>
    </rPh>
    <rPh sb="17" eb="18">
      <t>カズ</t>
    </rPh>
    <rPh sb="18" eb="19">
      <t>トウ</t>
    </rPh>
    <rPh sb="19" eb="21">
      <t>ジッセキ</t>
    </rPh>
    <rPh sb="25" eb="27">
      <t>シリョウ</t>
    </rPh>
    <phoneticPr fontId="6"/>
  </si>
  <si>
    <t>離職者数※</t>
    <rPh sb="0" eb="3">
      <t>リショクシャ</t>
    </rPh>
    <rPh sb="3" eb="4">
      <t>スウ</t>
    </rPh>
    <phoneticPr fontId="6"/>
  </si>
  <si>
    <t>※離職者数は、各年度に正社員として採用した新卒者等のうち同期間に離職した者の数を記入してください。</t>
    <rPh sb="1" eb="4">
      <t>リショクシャ</t>
    </rPh>
    <rPh sb="4" eb="5">
      <t>スウ</t>
    </rPh>
    <rPh sb="7" eb="8">
      <t>カク</t>
    </rPh>
    <rPh sb="8" eb="10">
      <t>ネンド</t>
    </rPh>
    <rPh sb="11" eb="14">
      <t>セイシャイン</t>
    </rPh>
    <rPh sb="17" eb="19">
      <t>サイヨウ</t>
    </rPh>
    <rPh sb="21" eb="24">
      <t>シンソツシャ</t>
    </rPh>
    <rPh sb="24" eb="25">
      <t>トウ</t>
    </rPh>
    <rPh sb="28" eb="31">
      <t>ドウキカン</t>
    </rPh>
    <rPh sb="32" eb="34">
      <t>リショク</t>
    </rPh>
    <rPh sb="36" eb="37">
      <t>モノ</t>
    </rPh>
    <rPh sb="38" eb="39">
      <t>カズ</t>
    </rPh>
    <rPh sb="40" eb="42">
      <t>キニュウ</t>
    </rPh>
    <phoneticPr fontId="6"/>
  </si>
  <si>
    <t>直近年度</t>
    <rPh sb="0" eb="2">
      <t>チョッキン</t>
    </rPh>
    <rPh sb="2" eb="4">
      <t>ネンド</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</si>
  <si>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</si>
  <si>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</si>
  <si>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</si>
  <si>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</si>
  <si>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</si>
  <si>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</si>
  <si>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</si>
  <si>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</si>
  <si>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</si>
  <si>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</si>
  <si>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</si>
  <si>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</si>
  <si>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</si>
  <si>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</si>
  <si>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</si>
  <si>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</si>
  <si>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</si>
  <si>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</si>
  <si>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</si>
  <si>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</si>
  <si>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</si>
  <si>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</si>
  <si>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計画や社内通達等取組内容が確認できる資料</t>
    <rPh sb="0" eb="2">
      <t>ケイカク</t>
    </rPh>
    <rPh sb="3" eb="5">
      <t>シャナイ</t>
    </rPh>
    <rPh sb="5" eb="7">
      <t>ツウタツ</t>
    </rPh>
    <rPh sb="7" eb="8">
      <t>トウ</t>
    </rPh>
    <rPh sb="8" eb="10">
      <t>トリクミ</t>
    </rPh>
    <rPh sb="10" eb="12">
      <t>ナイヨウ</t>
    </rPh>
    <rPh sb="13" eb="15">
      <t>カクニン</t>
    </rPh>
    <rPh sb="18" eb="20">
      <t>シリョウ</t>
    </rPh>
    <phoneticPr fontId="6"/>
  </si>
  <si>
    <t>％</t>
    <phoneticPr fontId="6"/>
  </si>
  <si>
    <t>課長相当職以上（役員含む）に占める女性割合（全国）</t>
    <rPh sb="0" eb="2">
      <t>カチョウ</t>
    </rPh>
    <rPh sb="2" eb="4">
      <t>ソウトウ</t>
    </rPh>
    <rPh sb="4" eb="5">
      <t>ショク</t>
    </rPh>
    <rPh sb="5" eb="7">
      <t>イジョウ</t>
    </rPh>
    <rPh sb="8" eb="10">
      <t>ヤクイン</t>
    </rPh>
    <rPh sb="10" eb="11">
      <t>フク</t>
    </rPh>
    <rPh sb="14" eb="15">
      <t>シ</t>
    </rPh>
    <rPh sb="17" eb="19">
      <t>ジョセイ</t>
    </rPh>
    <rPh sb="19" eb="21">
      <t>ワリアイ</t>
    </rPh>
    <rPh sb="22" eb="24">
      <t>ゼンコク</t>
    </rPh>
    <phoneticPr fontId="6"/>
  </si>
  <si>
    <t>係長相当職に占める女性割合（全国）</t>
    <rPh sb="0" eb="2">
      <t>カカリチョウ</t>
    </rPh>
    <rPh sb="2" eb="4">
      <t>ソウトウ</t>
    </rPh>
    <rPh sb="4" eb="5">
      <t>ショク</t>
    </rPh>
    <rPh sb="6" eb="7">
      <t>シ</t>
    </rPh>
    <rPh sb="9" eb="11">
      <t>ジョセイ</t>
    </rPh>
    <rPh sb="11" eb="13">
      <t>ワリアイ</t>
    </rPh>
    <rPh sb="14" eb="16">
      <t>ゼンコク</t>
    </rPh>
    <phoneticPr fontId="6"/>
  </si>
  <si>
    <t>No.9関係（女性の採用比率（正規雇用に限る））</t>
    <rPh sb="4" eb="6">
      <t>カンケイ</t>
    </rPh>
    <phoneticPr fontId="6"/>
  </si>
  <si>
    <t>別添様式</t>
    <rPh sb="0" eb="2">
      <t>ベッテン</t>
    </rPh>
    <rPh sb="2" eb="4">
      <t>ヨウシキ</t>
    </rPh>
    <phoneticPr fontId="6"/>
  </si>
  <si>
    <t>なし</t>
    <phoneticPr fontId="6"/>
  </si>
  <si>
    <t>別添様式
人材育成方針等取組内容がわかる資料</t>
    <rPh sb="0" eb="2">
      <t>ベッテン</t>
    </rPh>
    <rPh sb="2" eb="4">
      <t>ヨウシキ</t>
    </rPh>
    <rPh sb="5" eb="7">
      <t>ジンザイ</t>
    </rPh>
    <rPh sb="7" eb="9">
      <t>イクセイ</t>
    </rPh>
    <rPh sb="9" eb="11">
      <t>ホウシン</t>
    </rPh>
    <rPh sb="11" eb="12">
      <t>トウ</t>
    </rPh>
    <rPh sb="12" eb="14">
      <t>トリクミ</t>
    </rPh>
    <rPh sb="14" eb="16">
      <t>ナイヨウ</t>
    </rPh>
    <rPh sb="20" eb="22">
      <t>シリョウ</t>
    </rPh>
    <phoneticPr fontId="6"/>
  </si>
  <si>
    <t>転換者数</t>
    <rPh sb="0" eb="2">
      <t>テンカン</t>
    </rPh>
    <rPh sb="2" eb="3">
      <t>シャ</t>
    </rPh>
    <rPh sb="3" eb="4">
      <t>スウ</t>
    </rPh>
    <phoneticPr fontId="6"/>
  </si>
  <si>
    <t>※賞与等の特別給与及び超過労働給与（時間外給与・深夜手当等）は含めないでください。</t>
    <rPh sb="1" eb="3">
      <t>ショウヨ</t>
    </rPh>
    <rPh sb="3" eb="4">
      <t>トウ</t>
    </rPh>
    <rPh sb="5" eb="7">
      <t>トクベツ</t>
    </rPh>
    <rPh sb="7" eb="9">
      <t>キュウヨ</t>
    </rPh>
    <rPh sb="9" eb="10">
      <t>オヨ</t>
    </rPh>
    <rPh sb="11" eb="13">
      <t>チョウカ</t>
    </rPh>
    <rPh sb="13" eb="15">
      <t>ロウドウ</t>
    </rPh>
    <rPh sb="15" eb="17">
      <t>キュウヨ</t>
    </rPh>
    <rPh sb="18" eb="21">
      <t>ジカンガイ</t>
    </rPh>
    <rPh sb="21" eb="23">
      <t>キュウヨ</t>
    </rPh>
    <rPh sb="24" eb="26">
      <t>シンヤ</t>
    </rPh>
    <rPh sb="26" eb="28">
      <t>テアテ</t>
    </rPh>
    <rPh sb="28" eb="29">
      <t>トウ</t>
    </rPh>
    <rPh sb="31" eb="32">
      <t>フク</t>
    </rPh>
    <phoneticPr fontId="6"/>
  </si>
  <si>
    <t>※年間平均賃金の月額は、男女別で（年間総賃金÷総従業員数）÷12で計算してください。</t>
    <rPh sb="1" eb="3">
      <t>ネンカン</t>
    </rPh>
    <rPh sb="3" eb="5">
      <t>ヘイキン</t>
    </rPh>
    <rPh sb="5" eb="7">
      <t>チンギン</t>
    </rPh>
    <rPh sb="8" eb="10">
      <t>ゲツガク</t>
    </rPh>
    <rPh sb="12" eb="14">
      <t>ダンジョ</t>
    </rPh>
    <rPh sb="14" eb="15">
      <t>ベツ</t>
    </rPh>
    <rPh sb="17" eb="19">
      <t>ネンカン</t>
    </rPh>
    <rPh sb="19" eb="20">
      <t>ソウ</t>
    </rPh>
    <rPh sb="20" eb="22">
      <t>チンギン</t>
    </rPh>
    <rPh sb="23" eb="24">
      <t>ソウ</t>
    </rPh>
    <rPh sb="24" eb="27">
      <t>ジュウギョウイン</t>
    </rPh>
    <rPh sb="27" eb="28">
      <t>スウ</t>
    </rPh>
    <rPh sb="33" eb="35">
      <t>ケイサン</t>
    </rPh>
    <phoneticPr fontId="6"/>
  </si>
  <si>
    <t>※１日の所定労働時間が一般の労働者よりも短い又は１日の所定労働時間が一般の労働者と同じでも１週の所定労働日数が一般の労働者よりも少ない労働者は計算に含めないでください。</t>
    <rPh sb="2" eb="3">
      <t>ヒ</t>
    </rPh>
    <rPh sb="4" eb="6">
      <t>ショテイ</t>
    </rPh>
    <rPh sb="6" eb="8">
      <t>ロウドウ</t>
    </rPh>
    <rPh sb="8" eb="10">
      <t>ジカン</t>
    </rPh>
    <rPh sb="11" eb="13">
      <t>イッパン</t>
    </rPh>
    <rPh sb="14" eb="17">
      <t>ロウドウシャ</t>
    </rPh>
    <rPh sb="20" eb="21">
      <t>ミジカ</t>
    </rPh>
    <rPh sb="22" eb="23">
      <t>マタ</t>
    </rPh>
    <rPh sb="25" eb="26">
      <t>ヒ</t>
    </rPh>
    <rPh sb="27" eb="29">
      <t>ショテイ</t>
    </rPh>
    <rPh sb="29" eb="31">
      <t>ロウドウ</t>
    </rPh>
    <rPh sb="31" eb="33">
      <t>ジカン</t>
    </rPh>
    <rPh sb="34" eb="36">
      <t>イッパン</t>
    </rPh>
    <rPh sb="37" eb="40">
      <t>ロウドウシャ</t>
    </rPh>
    <rPh sb="41" eb="42">
      <t>オナ</t>
    </rPh>
    <rPh sb="46" eb="47">
      <t>シュウ</t>
    </rPh>
    <rPh sb="48" eb="50">
      <t>ショテイ</t>
    </rPh>
    <rPh sb="50" eb="52">
      <t>ロウドウ</t>
    </rPh>
    <rPh sb="52" eb="54">
      <t>ニッスウ</t>
    </rPh>
    <rPh sb="55" eb="57">
      <t>イッパン</t>
    </rPh>
    <rPh sb="58" eb="61">
      <t>ロウドウシャ</t>
    </rPh>
    <rPh sb="64" eb="65">
      <t>スク</t>
    </rPh>
    <rPh sb="67" eb="70">
      <t>ロウドウシャ</t>
    </rPh>
    <rPh sb="71" eb="73">
      <t>ケイサン</t>
    </rPh>
    <rPh sb="74" eb="75">
      <t>フク</t>
    </rPh>
    <phoneticPr fontId="6"/>
  </si>
  <si>
    <t>平均勤続年数</t>
    <rPh sb="0" eb="2">
      <t>ヘイキン</t>
    </rPh>
    <rPh sb="2" eb="4">
      <t>キンゾク</t>
    </rPh>
    <rPh sb="4" eb="6">
      <t>ネンスウ</t>
    </rPh>
    <phoneticPr fontId="6"/>
  </si>
  <si>
    <t>達成状況合計</t>
    <phoneticPr fontId="6"/>
  </si>
  <si>
    <t>多様な働き方の支援</t>
    <rPh sb="0" eb="2">
      <t>タヨウ</t>
    </rPh>
    <rPh sb="3" eb="4">
      <t>ハタラ</t>
    </rPh>
    <rPh sb="5" eb="6">
      <t>カタ</t>
    </rPh>
    <rPh sb="7" eb="9">
      <t>シエン</t>
    </rPh>
    <phoneticPr fontId="6"/>
  </si>
  <si>
    <t>処遇・定着</t>
    <rPh sb="0" eb="2">
      <t>ショグウ</t>
    </rPh>
    <rPh sb="3" eb="5">
      <t>テイチャク</t>
    </rPh>
    <phoneticPr fontId="6"/>
  </si>
  <si>
    <t>過去３年間で、非正規従業員から正規従業員へ転換した女性従業員がいる</t>
    <rPh sb="0" eb="2">
      <t>カコ</t>
    </rPh>
    <rPh sb="3" eb="5">
      <t>ネンカン</t>
    </rPh>
    <phoneticPr fontId="6"/>
  </si>
  <si>
    <t>過去３年間で、本人の希望に応じ、職務や勤務地を限定した従業員がいる</t>
    <rPh sb="0" eb="2">
      <t>カコ</t>
    </rPh>
    <rPh sb="3" eb="5">
      <t>ネンカン</t>
    </rPh>
    <rPh sb="27" eb="30">
      <t>ジュウギョウイン</t>
    </rPh>
    <phoneticPr fontId="6"/>
  </si>
  <si>
    <t>産業別
全国平均値</t>
    <rPh sb="0" eb="3">
      <t>サンギョウベツ</t>
    </rPh>
    <rPh sb="4" eb="6">
      <t>ゼンコク</t>
    </rPh>
    <rPh sb="6" eb="8">
      <t>ヘイキン</t>
    </rPh>
    <rPh sb="8" eb="9">
      <t>チ</t>
    </rPh>
    <phoneticPr fontId="6"/>
  </si>
  <si>
    <t>【業　種】　＞プルダウンから選択</t>
    <rPh sb="1" eb="2">
      <t>ギョウ</t>
    </rPh>
    <rPh sb="3" eb="4">
      <t>タネ</t>
    </rPh>
    <rPh sb="14" eb="16">
      <t>センタク</t>
    </rPh>
    <phoneticPr fontId="6"/>
  </si>
  <si>
    <t>【※製造業の場合のみ】　＞プルダウンから選択</t>
    <rPh sb="2" eb="5">
      <t>セイゾウギョウ</t>
    </rPh>
    <rPh sb="6" eb="8">
      <t>バアイ</t>
    </rPh>
    <rPh sb="20" eb="22">
      <t>センタク</t>
    </rPh>
    <phoneticPr fontId="6"/>
  </si>
  <si>
    <t>×</t>
    <phoneticPr fontId="6"/>
  </si>
  <si>
    <t>自己評価
記入欄</t>
    <rPh sb="0" eb="2">
      <t>ジコ</t>
    </rPh>
    <rPh sb="2" eb="4">
      <t>ヒョウカ</t>
    </rPh>
    <rPh sb="5" eb="7">
      <t>キニュウ</t>
    </rPh>
    <rPh sb="7" eb="8">
      <t>ラン</t>
    </rPh>
    <phoneticPr fontId="6"/>
  </si>
  <si>
    <t>達成状況
(自動入力)</t>
    <rPh sb="0" eb="2">
      <t>タッセイ</t>
    </rPh>
    <rPh sb="2" eb="4">
      <t>ジョウキョウ</t>
    </rPh>
    <rPh sb="6" eb="8">
      <t>ジドウ</t>
    </rPh>
    <rPh sb="8" eb="10">
      <t>ニュウリョク</t>
    </rPh>
    <phoneticPr fontId="6"/>
  </si>
  <si>
    <t>柱</t>
    <rPh sb="0" eb="1">
      <t>ハシラ</t>
    </rPh>
    <phoneticPr fontId="6"/>
  </si>
  <si>
    <t>項目及び取組内容例</t>
    <rPh sb="0" eb="2">
      <t>コウモク</t>
    </rPh>
    <rPh sb="2" eb="3">
      <t>オヨ</t>
    </rPh>
    <rPh sb="4" eb="6">
      <t>トリクミ</t>
    </rPh>
    <rPh sb="6" eb="8">
      <t>ナイヨウ</t>
    </rPh>
    <rPh sb="8" eb="9">
      <t>レイ</t>
    </rPh>
    <phoneticPr fontId="6"/>
  </si>
  <si>
    <r>
      <rPr>
        <b/>
        <sz val="10"/>
        <rFont val="Meiryo UI"/>
        <family val="3"/>
        <charset val="128"/>
      </rPr>
      <t>女性活躍に向け職場の状況を把握し、課題分析及び課題解決への対応を実施している</t>
    </r>
    <r>
      <rPr>
        <sz val="10"/>
        <rFont val="Meiryo UI"/>
        <family val="3"/>
        <charset val="128"/>
      </rPr>
      <t xml:space="preserve">
〔例〕従業員へアンケートや聞き取りの実施
　　　課題分析や課題解決に向けた話合いの場を設定　等</t>
    </r>
    <rPh sb="23" eb="25">
      <t>カダイ</t>
    </rPh>
    <rPh sb="25" eb="27">
      <t>カイケツ</t>
    </rPh>
    <rPh sb="29" eb="31">
      <t>タイオウ</t>
    </rPh>
    <rPh sb="33" eb="34">
      <t>レイ</t>
    </rPh>
    <rPh sb="35" eb="37">
      <t>イッパン</t>
    </rPh>
    <rPh sb="39" eb="41">
      <t>コウドウ</t>
    </rPh>
    <rPh sb="42" eb="45">
      <t>ジュウギョウイン</t>
    </rPh>
    <rPh sb="52" eb="53">
      <t>キ</t>
    </rPh>
    <rPh sb="54" eb="55">
      <t>ト</t>
    </rPh>
    <rPh sb="57" eb="59">
      <t>ジッシ</t>
    </rPh>
    <rPh sb="63" eb="65">
      <t>カダイ</t>
    </rPh>
    <rPh sb="65" eb="67">
      <t>ブンセキ</t>
    </rPh>
    <rPh sb="68" eb="70">
      <t>カダイ</t>
    </rPh>
    <rPh sb="70" eb="72">
      <t>カイケツ</t>
    </rPh>
    <rPh sb="73" eb="74">
      <t>ム</t>
    </rPh>
    <rPh sb="76" eb="78">
      <t>ハナシア</t>
    </rPh>
    <rPh sb="80" eb="81">
      <t>バ</t>
    </rPh>
    <rPh sb="82" eb="84">
      <t>セッテイ</t>
    </rPh>
    <phoneticPr fontId="6"/>
  </si>
  <si>
    <r>
      <rPr>
        <b/>
        <sz val="10"/>
        <rFont val="Meiryo UI"/>
        <family val="3"/>
        <charset val="128"/>
      </rPr>
      <t>女性活躍に向けた取組方針を従業員に明示している</t>
    </r>
    <r>
      <rPr>
        <sz val="10"/>
        <rFont val="Meiryo UI"/>
        <family val="3"/>
        <charset val="128"/>
      </rPr>
      <t xml:space="preserve">
〔例〕HPや社内報などに女性活躍の取組を掲載
　　　HP内に女性活躍専用ページを設置　等</t>
    </r>
    <rPh sb="0" eb="2">
      <t>ジョセイ</t>
    </rPh>
    <rPh sb="2" eb="4">
      <t>カツヤク</t>
    </rPh>
    <rPh sb="5" eb="6">
      <t>ム</t>
    </rPh>
    <rPh sb="8" eb="10">
      <t>トリクミ</t>
    </rPh>
    <rPh sb="10" eb="12">
      <t>ホウシン</t>
    </rPh>
    <rPh sb="13" eb="16">
      <t>ジュウギョウイン</t>
    </rPh>
    <rPh sb="17" eb="19">
      <t>メイジ</t>
    </rPh>
    <rPh sb="25" eb="26">
      <t>レイ</t>
    </rPh>
    <rPh sb="30" eb="33">
      <t>シャナイホウ</t>
    </rPh>
    <rPh sb="36" eb="38">
      <t>ジョセイ</t>
    </rPh>
    <rPh sb="38" eb="40">
      <t>カツヤク</t>
    </rPh>
    <rPh sb="41" eb="43">
      <t>トリクミ</t>
    </rPh>
    <rPh sb="44" eb="46">
      <t>ケイサイ</t>
    </rPh>
    <rPh sb="52" eb="53">
      <t>ナイ</t>
    </rPh>
    <rPh sb="54" eb="56">
      <t>ジョセイ</t>
    </rPh>
    <rPh sb="56" eb="58">
      <t>カツヤク</t>
    </rPh>
    <rPh sb="58" eb="60">
      <t>センヨウ</t>
    </rPh>
    <rPh sb="64" eb="66">
      <t>セッチ</t>
    </rPh>
    <rPh sb="67" eb="68">
      <t>トウ</t>
    </rPh>
    <phoneticPr fontId="6"/>
  </si>
  <si>
    <r>
      <rPr>
        <b/>
        <sz val="10"/>
        <rFont val="Meiryo UI"/>
        <family val="3"/>
        <charset val="128"/>
      </rPr>
      <t>女性活躍に向けた職場の意識改革を実施している</t>
    </r>
    <r>
      <rPr>
        <sz val="10"/>
        <rFont val="Meiryo UI"/>
        <family val="3"/>
        <charset val="128"/>
      </rPr>
      <t xml:space="preserve">
〔例〕管理職向けの意識改革セミナーの実施
　　　男性の家事育児参加を促進する制度や取組の実施　等</t>
    </r>
    <rPh sb="0" eb="2">
      <t>ジョセイ</t>
    </rPh>
    <rPh sb="2" eb="4">
      <t>カツヤク</t>
    </rPh>
    <rPh sb="5" eb="6">
      <t>ム</t>
    </rPh>
    <rPh sb="8" eb="10">
      <t>ショクバ</t>
    </rPh>
    <rPh sb="11" eb="13">
      <t>イシキ</t>
    </rPh>
    <rPh sb="13" eb="15">
      <t>カイカク</t>
    </rPh>
    <rPh sb="16" eb="18">
      <t>ジッシ</t>
    </rPh>
    <rPh sb="24" eb="25">
      <t>レイ</t>
    </rPh>
    <rPh sb="26" eb="29">
      <t>カンリショク</t>
    </rPh>
    <rPh sb="29" eb="30">
      <t>ム</t>
    </rPh>
    <rPh sb="32" eb="34">
      <t>イシキ</t>
    </rPh>
    <rPh sb="34" eb="36">
      <t>カイカク</t>
    </rPh>
    <rPh sb="41" eb="43">
      <t>ジッシ</t>
    </rPh>
    <rPh sb="47" eb="49">
      <t>ダンセイ</t>
    </rPh>
    <rPh sb="50" eb="52">
      <t>カジ</t>
    </rPh>
    <rPh sb="52" eb="54">
      <t>イクジ</t>
    </rPh>
    <rPh sb="54" eb="56">
      <t>サンカ</t>
    </rPh>
    <rPh sb="57" eb="59">
      <t>ソクシン</t>
    </rPh>
    <rPh sb="61" eb="63">
      <t>セイド</t>
    </rPh>
    <rPh sb="64" eb="66">
      <t>トリクミ</t>
    </rPh>
    <rPh sb="67" eb="69">
      <t>ジッシ</t>
    </rPh>
    <rPh sb="70" eb="71">
      <t>トウ</t>
    </rPh>
    <phoneticPr fontId="6"/>
  </si>
  <si>
    <t>管理職（部長・課長級相当職）に占める女性割合の過去３年間の平均が、産業別の全国平均値以上である</t>
    <rPh sb="0" eb="2">
      <t>カンリ</t>
    </rPh>
    <rPh sb="23" eb="25">
      <t>カコ</t>
    </rPh>
    <rPh sb="26" eb="28">
      <t>ネンカン</t>
    </rPh>
    <rPh sb="29" eb="31">
      <t>ヘイキン</t>
    </rPh>
    <rPh sb="33" eb="36">
      <t>サンギョウベツ</t>
    </rPh>
    <rPh sb="37" eb="39">
      <t>ゼンコク</t>
    </rPh>
    <rPh sb="39" eb="42">
      <t>ヘイキンチ</t>
    </rPh>
    <rPh sb="42" eb="44">
      <t>イジョウ</t>
    </rPh>
    <phoneticPr fontId="6"/>
  </si>
  <si>
    <t>係長相当職に占める女性割合の過去３年間の平均が、産業別の全国平均値以上である</t>
    <rPh sb="14" eb="16">
      <t>カコ</t>
    </rPh>
    <rPh sb="17" eb="19">
      <t>ネンカン</t>
    </rPh>
    <rPh sb="20" eb="22">
      <t>ヘイキン</t>
    </rPh>
    <rPh sb="24" eb="26">
      <t>サンギョウ</t>
    </rPh>
    <rPh sb="26" eb="27">
      <t>ベツ</t>
    </rPh>
    <rPh sb="28" eb="30">
      <t>ゼンコク</t>
    </rPh>
    <rPh sb="30" eb="32">
      <t>ヘイキン</t>
    </rPh>
    <rPh sb="32" eb="33">
      <t>アタイ</t>
    </rPh>
    <rPh sb="33" eb="35">
      <t>イジョウ</t>
    </rPh>
    <phoneticPr fontId="6"/>
  </si>
  <si>
    <t>前年度における男性の平均賃金に対する女性の平均賃金の割合が、全国平均値以上である</t>
    <rPh sb="0" eb="2">
      <t>ゼンネン</t>
    </rPh>
    <rPh sb="2" eb="3">
      <t>ド</t>
    </rPh>
    <rPh sb="7" eb="9">
      <t>ダンセイ</t>
    </rPh>
    <rPh sb="10" eb="12">
      <t>ヘイキン</t>
    </rPh>
    <rPh sb="12" eb="14">
      <t>チンギン</t>
    </rPh>
    <rPh sb="15" eb="16">
      <t>タイ</t>
    </rPh>
    <rPh sb="18" eb="20">
      <t>ジョセイ</t>
    </rPh>
    <rPh sb="21" eb="23">
      <t>ヘイキン</t>
    </rPh>
    <rPh sb="23" eb="25">
      <t>チンギン</t>
    </rPh>
    <rPh sb="26" eb="28">
      <t>ワリアイ</t>
    </rPh>
    <rPh sb="30" eb="32">
      <t>ゼンコク</t>
    </rPh>
    <rPh sb="32" eb="34">
      <t>ヘイキン</t>
    </rPh>
    <rPh sb="34" eb="35">
      <t>アタイ</t>
    </rPh>
    <rPh sb="35" eb="37">
      <t>イジョウ</t>
    </rPh>
    <phoneticPr fontId="6"/>
  </si>
  <si>
    <r>
      <rPr>
        <b/>
        <sz val="10"/>
        <rFont val="Meiryo UI"/>
        <family val="3"/>
        <charset val="128"/>
      </rPr>
      <t>正社員として採用した新卒者（新卒者と同じ採用枠で採用した既卒者など、新卒者と同等の処遇を行う者を含む）に対し、職場定着に向けた取組を行っている</t>
    </r>
    <r>
      <rPr>
        <sz val="10"/>
        <rFont val="Meiryo UI"/>
        <family val="3"/>
        <charset val="128"/>
      </rPr>
      <t xml:space="preserve">
〔例〕管理職が定期的に面談を実施／人材育成の方針を定め、計画的に教育を実施　等</t>
    </r>
    <rPh sb="0" eb="3">
      <t>セイシャイン</t>
    </rPh>
    <rPh sb="6" eb="8">
      <t>サイヨウ</t>
    </rPh>
    <rPh sb="10" eb="13">
      <t>シンソツシャ</t>
    </rPh>
    <rPh sb="46" eb="47">
      <t>シャ</t>
    </rPh>
    <rPh sb="52" eb="53">
      <t>タイ</t>
    </rPh>
    <rPh sb="55" eb="57">
      <t>ショクバ</t>
    </rPh>
    <rPh sb="57" eb="58">
      <t>ム</t>
    </rPh>
    <rPh sb="60" eb="62">
      <t>トリクミ</t>
    </rPh>
    <rPh sb="63" eb="64">
      <t>オコナ</t>
    </rPh>
    <rPh sb="72" eb="74">
      <t>ジンザイ</t>
    </rPh>
    <phoneticPr fontId="6"/>
  </si>
  <si>
    <t>過去３年間で、テレワークや在宅勤務、フレックスタイムなど、場所や時間に捉われない働き方を実現した従業員がいる</t>
    <rPh sb="0" eb="2">
      <t>カコ</t>
    </rPh>
    <rPh sb="3" eb="5">
      <t>ネンカン</t>
    </rPh>
    <rPh sb="13" eb="15">
      <t>ザイタク</t>
    </rPh>
    <rPh sb="15" eb="17">
      <t>キンム</t>
    </rPh>
    <rPh sb="29" eb="31">
      <t>バショ</t>
    </rPh>
    <rPh sb="32" eb="34">
      <t>ジカン</t>
    </rPh>
    <rPh sb="35" eb="36">
      <t>トラ</t>
    </rPh>
    <rPh sb="40" eb="41">
      <t>ハタラ</t>
    </rPh>
    <rPh sb="42" eb="43">
      <t>カタ</t>
    </rPh>
    <rPh sb="44" eb="46">
      <t>ジツゲン</t>
    </rPh>
    <rPh sb="48" eb="51">
      <t>ジュウギョウイン</t>
    </rPh>
    <phoneticPr fontId="6"/>
  </si>
  <si>
    <t>前年度における正規従業員の法定時間外労働（法定休日労働時間を含む）の合計時間数の月平均が45時間未満である</t>
    <rPh sb="0" eb="2">
      <t>ゼンネン</t>
    </rPh>
    <rPh sb="13" eb="15">
      <t>ホウテイ</t>
    </rPh>
    <rPh sb="15" eb="18">
      <t>ジカンガイ</t>
    </rPh>
    <rPh sb="18" eb="20">
      <t>ロウドウ</t>
    </rPh>
    <rPh sb="21" eb="23">
      <t>ホウテイ</t>
    </rPh>
    <rPh sb="23" eb="25">
      <t>キュウジツ</t>
    </rPh>
    <rPh sb="25" eb="27">
      <t>ロウドウ</t>
    </rPh>
    <rPh sb="27" eb="29">
      <t>ジカン</t>
    </rPh>
    <rPh sb="30" eb="31">
      <t>フク</t>
    </rPh>
    <rPh sb="34" eb="36">
      <t>ゴウケイ</t>
    </rPh>
    <rPh sb="36" eb="39">
      <t>ジカンスウ</t>
    </rPh>
    <rPh sb="40" eb="41">
      <t>ツキ</t>
    </rPh>
    <rPh sb="41" eb="43">
      <t>ヘイキン</t>
    </rPh>
    <rPh sb="46" eb="48">
      <t>ジカン</t>
    </rPh>
    <rPh sb="48" eb="50">
      <t>ミマン</t>
    </rPh>
    <phoneticPr fontId="6"/>
  </si>
  <si>
    <t>過去３年間で、子育てや介護、ボランティア活動のための休暇・休業制度を利用した従業員がいる</t>
    <rPh sb="0" eb="2">
      <t>カコ</t>
    </rPh>
    <rPh sb="3" eb="5">
      <t>ネンカン</t>
    </rPh>
    <rPh sb="7" eb="9">
      <t>コソダ</t>
    </rPh>
    <rPh sb="11" eb="13">
      <t>カイゴ</t>
    </rPh>
    <rPh sb="20" eb="22">
      <t>カツドウ</t>
    </rPh>
    <rPh sb="26" eb="28">
      <t>キュウカ</t>
    </rPh>
    <rPh sb="29" eb="31">
      <t>キュウギョウ</t>
    </rPh>
    <rPh sb="31" eb="33">
      <t>セイド</t>
    </rPh>
    <rPh sb="34" eb="36">
      <t>リヨウ</t>
    </rPh>
    <rPh sb="38" eb="41">
      <t>ジュウギョウイン</t>
    </rPh>
    <phoneticPr fontId="6"/>
  </si>
  <si>
    <r>
      <rPr>
        <b/>
        <u val="singleAccounting"/>
        <sz val="10"/>
        <rFont val="Meiryo UI"/>
        <family val="3"/>
        <charset val="128"/>
      </rPr>
      <t>前年度における</t>
    </r>
    <r>
      <rPr>
        <b/>
        <sz val="10"/>
        <rFont val="Meiryo UI"/>
        <family val="3"/>
        <charset val="128"/>
      </rPr>
      <t>男性育休取得率が全国平均値以上である</t>
    </r>
    <rPh sb="0" eb="3">
      <t>ゼンネンド</t>
    </rPh>
    <rPh sb="15" eb="17">
      <t>ゼンコク</t>
    </rPh>
    <rPh sb="17" eb="19">
      <t>ヘイキン</t>
    </rPh>
    <rPh sb="19" eb="20">
      <t>アタイ</t>
    </rPh>
    <rPh sb="20" eb="22">
      <t>イジョウ</t>
    </rPh>
    <phoneticPr fontId="6"/>
  </si>
  <si>
    <r>
      <t>認定申請の可否　</t>
    </r>
    <r>
      <rPr>
        <sz val="14"/>
        <color theme="1"/>
        <rFont val="Meiryo UI"/>
        <family val="3"/>
        <charset val="128"/>
      </rPr>
      <t>※20項目中14項目（７割）達成が認定ラインとなります</t>
    </r>
    <rPh sb="0" eb="1">
      <t>ニン</t>
    </rPh>
    <rPh sb="1" eb="2">
      <t>サダム</t>
    </rPh>
    <rPh sb="2" eb="3">
      <t>サル</t>
    </rPh>
    <rPh sb="3" eb="4">
      <t>ショウ</t>
    </rPh>
    <rPh sb="5" eb="7">
      <t>カヒ</t>
    </rPh>
    <rPh sb="11" eb="13">
      <t>コウモク</t>
    </rPh>
    <rPh sb="13" eb="14">
      <t>チュウ</t>
    </rPh>
    <rPh sb="16" eb="18">
      <t>コウモク</t>
    </rPh>
    <rPh sb="20" eb="21">
      <t>ワリ</t>
    </rPh>
    <rPh sb="22" eb="24">
      <t>タッセイ</t>
    </rPh>
    <rPh sb="25" eb="27">
      <t>ニンテイ</t>
    </rPh>
    <phoneticPr fontId="6"/>
  </si>
  <si>
    <t>（別添様式）</t>
    <rPh sb="1" eb="3">
      <t>ベッテン</t>
    </rPh>
    <rPh sb="3" eb="5">
      <t>ヨウシキ</t>
    </rPh>
    <phoneticPr fontId="6"/>
  </si>
  <si>
    <t>No.7・8関係（管理職・係長相当職に占める女性割合）</t>
    <rPh sb="6" eb="8">
      <t>カンケイ</t>
    </rPh>
    <rPh sb="9" eb="12">
      <t>カンリショク</t>
    </rPh>
    <phoneticPr fontId="6"/>
  </si>
  <si>
    <t>No.11関係（前年度における女性（正規従業員）の平均勤続年数）</t>
    <rPh sb="5" eb="7">
      <t>カンケイ</t>
    </rPh>
    <rPh sb="8" eb="9">
      <t>ゼン</t>
    </rPh>
    <rPh sb="9" eb="11">
      <t>ネンド</t>
    </rPh>
    <rPh sb="15" eb="17">
      <t>ジョセイ</t>
    </rPh>
    <rPh sb="18" eb="20">
      <t>セイキ</t>
    </rPh>
    <rPh sb="20" eb="23">
      <t>ジュウギョウイン</t>
    </rPh>
    <rPh sb="25" eb="27">
      <t>ヘイキン</t>
    </rPh>
    <rPh sb="27" eb="29">
      <t>キンゾク</t>
    </rPh>
    <rPh sb="29" eb="31">
      <t>ネンスウ</t>
    </rPh>
    <phoneticPr fontId="6"/>
  </si>
  <si>
    <t>No.12関係（前年度における男性に対する女性の平均賃金割合）</t>
    <rPh sb="5" eb="7">
      <t>カンケイ</t>
    </rPh>
    <rPh sb="8" eb="10">
      <t>ゼンネン</t>
    </rPh>
    <rPh sb="10" eb="11">
      <t>ド</t>
    </rPh>
    <rPh sb="15" eb="17">
      <t>ダンセイ</t>
    </rPh>
    <rPh sb="18" eb="19">
      <t>タイ</t>
    </rPh>
    <rPh sb="21" eb="23">
      <t>ジョセイ</t>
    </rPh>
    <rPh sb="24" eb="26">
      <t>ヘイキン</t>
    </rPh>
    <rPh sb="26" eb="28">
      <t>チンギン</t>
    </rPh>
    <rPh sb="28" eb="30">
      <t>ワリアイ</t>
    </rPh>
    <phoneticPr fontId="6"/>
  </si>
  <si>
    <t>No.13関係（過去３年間で非正規から正規へ転換した女性従業員）</t>
    <rPh sb="5" eb="7">
      <t>カンケイ</t>
    </rPh>
    <rPh sb="8" eb="10">
      <t>カコ</t>
    </rPh>
    <rPh sb="11" eb="13">
      <t>ネンカン</t>
    </rPh>
    <rPh sb="14" eb="17">
      <t>ヒセイキ</t>
    </rPh>
    <rPh sb="19" eb="21">
      <t>セイキ</t>
    </rPh>
    <rPh sb="22" eb="24">
      <t>テンカン</t>
    </rPh>
    <rPh sb="26" eb="28">
      <t>ジョセイ</t>
    </rPh>
    <rPh sb="28" eb="31">
      <t>ジュウギョウイン</t>
    </rPh>
    <phoneticPr fontId="6"/>
  </si>
  <si>
    <t>No.14関係（正社員として採用した新卒者等の職場定着に向けた取組）</t>
    <rPh sb="8" eb="11">
      <t>セイシャイン</t>
    </rPh>
    <rPh sb="14" eb="16">
      <t>サイヨウ</t>
    </rPh>
    <rPh sb="18" eb="21">
      <t>シンソツシャ</t>
    </rPh>
    <rPh sb="21" eb="22">
      <t>トウ</t>
    </rPh>
    <rPh sb="23" eb="25">
      <t>ショクバ</t>
    </rPh>
    <rPh sb="25" eb="27">
      <t>テイチャク</t>
    </rPh>
    <rPh sb="28" eb="29">
      <t>ム</t>
    </rPh>
    <rPh sb="31" eb="33">
      <t>トリクミ</t>
    </rPh>
    <phoneticPr fontId="6"/>
  </si>
  <si>
    <t>No.15関係（過去３年間で、本人の希望に応じ、職務や勤務地を限定した従業員）</t>
    <rPh sb="5" eb="7">
      <t>カンケイ</t>
    </rPh>
    <rPh sb="8" eb="10">
      <t>カコ</t>
    </rPh>
    <rPh sb="11" eb="13">
      <t>ネンカン</t>
    </rPh>
    <rPh sb="15" eb="17">
      <t>ホンニン</t>
    </rPh>
    <rPh sb="18" eb="20">
      <t>キボウ</t>
    </rPh>
    <rPh sb="21" eb="22">
      <t>オウ</t>
    </rPh>
    <rPh sb="24" eb="26">
      <t>ショクム</t>
    </rPh>
    <rPh sb="27" eb="30">
      <t>キンムチ</t>
    </rPh>
    <rPh sb="31" eb="33">
      <t>ゲンテイ</t>
    </rPh>
    <rPh sb="35" eb="38">
      <t>ジュウギョウイン</t>
    </rPh>
    <phoneticPr fontId="6"/>
  </si>
  <si>
    <t>No.16関係（過去３年間で、テレワークなど、場所や時間にとらわれない働き方を実現した従業員）</t>
    <rPh sb="5" eb="7">
      <t>カンケイ</t>
    </rPh>
    <rPh sb="8" eb="10">
      <t>カコ</t>
    </rPh>
    <rPh sb="11" eb="13">
      <t>ネンカン</t>
    </rPh>
    <rPh sb="23" eb="25">
      <t>バショ</t>
    </rPh>
    <rPh sb="26" eb="28">
      <t>ジカン</t>
    </rPh>
    <rPh sb="35" eb="36">
      <t>ハタラ</t>
    </rPh>
    <rPh sb="37" eb="38">
      <t>カタ</t>
    </rPh>
    <rPh sb="39" eb="41">
      <t>ジツゲン</t>
    </rPh>
    <rPh sb="43" eb="46">
      <t>ジュウギョウイン</t>
    </rPh>
    <phoneticPr fontId="6"/>
  </si>
  <si>
    <t>No.18関係（過去３年間で、子育てや介護、ボランティアのための休暇・休業制度を利用した従業員）</t>
    <rPh sb="5" eb="7">
      <t>カンケイ</t>
    </rPh>
    <rPh sb="8" eb="10">
      <t>カコ</t>
    </rPh>
    <rPh sb="11" eb="13">
      <t>ネンカン</t>
    </rPh>
    <rPh sb="15" eb="17">
      <t>コソダ</t>
    </rPh>
    <rPh sb="19" eb="21">
      <t>カイゴ</t>
    </rPh>
    <rPh sb="32" eb="34">
      <t>キュウカ</t>
    </rPh>
    <rPh sb="35" eb="37">
      <t>キュウギョウ</t>
    </rPh>
    <rPh sb="37" eb="39">
      <t>セイド</t>
    </rPh>
    <rPh sb="40" eb="42">
      <t>リヨウ</t>
    </rPh>
    <rPh sb="44" eb="47">
      <t>ジュウギョウイン</t>
    </rPh>
    <phoneticPr fontId="6"/>
  </si>
  <si>
    <t>No.19関係（前年度における男性育休取得率）</t>
    <rPh sb="5" eb="7">
      <t>カンケイ</t>
    </rPh>
    <rPh sb="8" eb="9">
      <t>ゼン</t>
    </rPh>
    <rPh sb="9" eb="11">
      <t>ネンド</t>
    </rPh>
    <rPh sb="15" eb="17">
      <t>ダンセイ</t>
    </rPh>
    <rPh sb="17" eb="19">
      <t>イクキュウ</t>
    </rPh>
    <rPh sb="19" eb="22">
      <t>シュトクリツ</t>
    </rPh>
    <phoneticPr fontId="6"/>
  </si>
  <si>
    <t>（参照用）産業別の全国平均値</t>
    <rPh sb="1" eb="4">
      <t>サンショウヨウ</t>
    </rPh>
    <rPh sb="5" eb="8">
      <t>サンギョウベツ</t>
    </rPh>
    <rPh sb="9" eb="11">
      <t>ゼンコク</t>
    </rPh>
    <rPh sb="11" eb="14">
      <t>ヘイキンチ</t>
    </rPh>
    <phoneticPr fontId="6"/>
  </si>
  <si>
    <t>１企業の取組姿勢</t>
    <rPh sb="1" eb="3">
      <t>キギョウ</t>
    </rPh>
    <rPh sb="4" eb="6">
      <t>トリクミ</t>
    </rPh>
    <rPh sb="6" eb="8">
      <t>シセイ</t>
    </rPh>
    <phoneticPr fontId="6"/>
  </si>
  <si>
    <r>
      <rPr>
        <b/>
        <sz val="10"/>
        <rFont val="Meiryo UI"/>
        <family val="3"/>
        <charset val="128"/>
      </rPr>
      <t>職場環境の整備・従業員に対する経費援助を行っている</t>
    </r>
    <r>
      <rPr>
        <sz val="10"/>
        <rFont val="Meiryo UI"/>
        <family val="3"/>
        <charset val="128"/>
      </rPr>
      <t xml:space="preserve">
〔例〕事業所内に保育所や託児スペースを設置／男女別トイレ・更衣室を設置
　　　出産、育児、介護、不妊治療に要する経費の援助
　　　ひとり親世帯（シングルマザー等）に対する援助
      奨学金の返還支援　　
　　　「ひょうご仕事と生活の調和推進企業認定」を取得
　　　「ひょうご産業SDGs推進宣言」で目指すゴールに 『ジェンダー平等の実現』を選択　等</t>
    </r>
    <rPh sb="0" eb="2">
      <t>ショクバ</t>
    </rPh>
    <rPh sb="2" eb="4">
      <t>カンキョウ</t>
    </rPh>
    <rPh sb="5" eb="7">
      <t>セイビ</t>
    </rPh>
    <rPh sb="8" eb="11">
      <t>ジュウギョウイン</t>
    </rPh>
    <rPh sb="12" eb="13">
      <t>タイ</t>
    </rPh>
    <rPh sb="15" eb="17">
      <t>ケイヒ</t>
    </rPh>
    <rPh sb="17" eb="19">
      <t>エンジョ</t>
    </rPh>
    <rPh sb="20" eb="21">
      <t>オコナ</t>
    </rPh>
    <rPh sb="29" eb="32">
      <t>ジギョウショ</t>
    </rPh>
    <rPh sb="32" eb="33">
      <t>ウチ</t>
    </rPh>
    <rPh sb="34" eb="36">
      <t>ホイク</t>
    </rPh>
    <rPh sb="36" eb="37">
      <t>ショ</t>
    </rPh>
    <rPh sb="38" eb="40">
      <t>タクジ</t>
    </rPh>
    <rPh sb="45" eb="47">
      <t>セッチ</t>
    </rPh>
    <rPh sb="48" eb="50">
      <t>ダンジョ</t>
    </rPh>
    <rPh sb="50" eb="51">
      <t>ベツ</t>
    </rPh>
    <rPh sb="55" eb="58">
      <t>コウイシツ</t>
    </rPh>
    <rPh sb="59" eb="61">
      <t>セッチ</t>
    </rPh>
    <rPh sb="94" eb="95">
      <t>オヤ</t>
    </rPh>
    <rPh sb="95" eb="97">
      <t>セタイ</t>
    </rPh>
    <rPh sb="105" eb="106">
      <t>トウ</t>
    </rPh>
    <rPh sb="199" eb="201">
      <t>センタク</t>
    </rPh>
    <phoneticPr fontId="6"/>
  </si>
  <si>
    <t>【従業員数】　＞直接入力</t>
    <rPh sb="1" eb="3">
      <t>ジュウギョウ</t>
    </rPh>
    <rPh sb="4" eb="5">
      <t>スウ</t>
    </rPh>
    <rPh sb="8" eb="10">
      <t>チョクセツ</t>
    </rPh>
    <rPh sb="10" eb="12">
      <t>ニュウリョク</t>
    </rPh>
    <phoneticPr fontId="6"/>
  </si>
  <si>
    <t>【企 業 名】　＞直接入力</t>
    <rPh sb="1" eb="2">
      <t>キ</t>
    </rPh>
    <rPh sb="3" eb="4">
      <t>ギョウ</t>
    </rPh>
    <rPh sb="5" eb="6">
      <t>メイ</t>
    </rPh>
    <rPh sb="9" eb="11">
      <t>チョクセツ</t>
    </rPh>
    <rPh sb="11" eb="13">
      <t>ニュウリョク</t>
    </rPh>
    <phoneticPr fontId="6"/>
  </si>
  <si>
    <t>前年度における正規雇用の女性の採用比率が50%以上、または、過去３年間で同比率が増加している</t>
    <rPh sb="0" eb="3">
      <t>ゼンネンド</t>
    </rPh>
    <rPh sb="7" eb="9">
      <t>セイキ</t>
    </rPh>
    <rPh sb="9" eb="11">
      <t>コヨウ</t>
    </rPh>
    <rPh sb="23" eb="25">
      <t>イジョウ</t>
    </rPh>
    <rPh sb="30" eb="32">
      <t>カコ</t>
    </rPh>
    <rPh sb="33" eb="35">
      <t>ネンカン</t>
    </rPh>
    <rPh sb="36" eb="37">
      <t>ドウ</t>
    </rPh>
    <rPh sb="37" eb="39">
      <t>ヒリツ</t>
    </rPh>
    <phoneticPr fontId="6"/>
  </si>
  <si>
    <t>前年度における男性の平均勤続年数に対する女性の平均勤続年数の割合が、産業別の全国平均値以上である</t>
    <rPh sb="0" eb="2">
      <t>ゼンネン</t>
    </rPh>
    <rPh sb="7" eb="9">
      <t>ダンセイ</t>
    </rPh>
    <rPh sb="17" eb="18">
      <t>タイ</t>
    </rPh>
    <rPh sb="20" eb="22">
      <t>ジョセイ</t>
    </rPh>
    <rPh sb="23" eb="25">
      <t>ヘイキン</t>
    </rPh>
    <rPh sb="25" eb="27">
      <t>キンゾク</t>
    </rPh>
    <rPh sb="27" eb="29">
      <t>ネンスウ</t>
    </rPh>
    <rPh sb="30" eb="32">
      <t>ワリアイ</t>
    </rPh>
    <rPh sb="34" eb="36">
      <t>サンギョウ</t>
    </rPh>
    <rPh sb="36" eb="37">
      <t>ベツ</t>
    </rPh>
    <rPh sb="38" eb="40">
      <t>ゼンコク</t>
    </rPh>
    <rPh sb="40" eb="42">
      <t>ヘイキン</t>
    </rPh>
    <rPh sb="42" eb="43">
      <t>アタイ</t>
    </rPh>
    <rPh sb="43" eb="45">
      <t>イジョウ</t>
    </rPh>
    <phoneticPr fontId="6"/>
  </si>
  <si>
    <t>【女性従業員のみの企業】
前年度における女性の平均勤続年数が、産業別の全国平均値以上である</t>
    <rPh sb="1" eb="3">
      <t>ジョセイ</t>
    </rPh>
    <rPh sb="3" eb="6">
      <t>ジュウギョウイン</t>
    </rPh>
    <rPh sb="9" eb="11">
      <t>キギョウ</t>
    </rPh>
    <rPh sb="13" eb="16">
      <t>ゼンネンド</t>
    </rPh>
    <rPh sb="20" eb="22">
      <t>ジョセイ</t>
    </rPh>
    <rPh sb="23" eb="25">
      <t>ヘイキン</t>
    </rPh>
    <rPh sb="25" eb="27">
      <t>キンゾク</t>
    </rPh>
    <rPh sb="27" eb="29">
      <t>ネンスウ</t>
    </rPh>
    <rPh sb="31" eb="33">
      <t>サンギョウ</t>
    </rPh>
    <rPh sb="33" eb="34">
      <t>ベツ</t>
    </rPh>
    <rPh sb="35" eb="37">
      <t>ゼンコク</t>
    </rPh>
    <rPh sb="37" eb="39">
      <t>ヘイキン</t>
    </rPh>
    <rPh sb="39" eb="40">
      <t>アタイ</t>
    </rPh>
    <rPh sb="40" eb="42">
      <t>イジョウ</t>
    </rPh>
    <phoneticPr fontId="6"/>
  </si>
  <si>
    <t>女性</t>
    <rPh sb="0" eb="2">
      <t>ジョセイ</t>
    </rPh>
    <phoneticPr fontId="6"/>
  </si>
  <si>
    <t>男性</t>
    <rPh sb="0" eb="2">
      <t>ダンセイ</t>
    </rPh>
    <phoneticPr fontId="6"/>
  </si>
  <si>
    <t>女性比率</t>
    <rPh sb="0" eb="2">
      <t>ジョセイ</t>
    </rPh>
    <rPh sb="2" eb="4">
      <t>ヒリツ</t>
    </rPh>
    <phoneticPr fontId="6"/>
  </si>
  <si>
    <t>男性100</t>
    <rPh sb="0" eb="2">
      <t>ダンセイ</t>
    </rPh>
    <phoneticPr fontId="6"/>
  </si>
  <si>
    <t>離職の要因※</t>
    <rPh sb="0" eb="2">
      <t>リショク</t>
    </rPh>
    <rPh sb="3" eb="5">
      <t>ヨウイン</t>
    </rPh>
    <phoneticPr fontId="6"/>
  </si>
  <si>
    <t>※離職割合が30%を超える場合は、離職の要因を記入してください。</t>
    <rPh sb="1" eb="3">
      <t>リショク</t>
    </rPh>
    <rPh sb="3" eb="5">
      <t>ワリアイ</t>
    </rPh>
    <rPh sb="10" eb="11">
      <t>コ</t>
    </rPh>
    <rPh sb="13" eb="15">
      <t>バアイ</t>
    </rPh>
    <rPh sb="17" eb="19">
      <t>リショク</t>
    </rPh>
    <rPh sb="20" eb="22">
      <t>ヨウイン</t>
    </rPh>
    <rPh sb="23" eb="25">
      <t>キニュウ</t>
    </rPh>
    <phoneticPr fontId="6"/>
  </si>
  <si>
    <t>イントラ画面のスクリーンショット</t>
    <rPh sb="4" eb="6">
      <t>ガメン</t>
    </rPh>
    <phoneticPr fontId="6"/>
  </si>
  <si>
    <t>○月実施の社員アンケート集計結果、○月実施の働き方改革会議の議事録</t>
    <rPh sb="1" eb="2">
      <t>ガツ</t>
    </rPh>
    <rPh sb="2" eb="4">
      <t>ジッシ</t>
    </rPh>
    <rPh sb="5" eb="7">
      <t>シャイン</t>
    </rPh>
    <rPh sb="12" eb="14">
      <t>シュウケイ</t>
    </rPh>
    <rPh sb="14" eb="16">
      <t>ケッカ</t>
    </rPh>
    <rPh sb="18" eb="19">
      <t>ガツ</t>
    </rPh>
    <rPh sb="19" eb="21">
      <t>ジッシ</t>
    </rPh>
    <rPh sb="22" eb="23">
      <t>ハタラ</t>
    </rPh>
    <rPh sb="24" eb="25">
      <t>カタ</t>
    </rPh>
    <rPh sb="25" eb="27">
      <t>カイカク</t>
    </rPh>
    <rPh sb="27" eb="29">
      <t>カイギ</t>
    </rPh>
    <rPh sb="30" eb="33">
      <t>ギジロク</t>
    </rPh>
    <phoneticPr fontId="6"/>
  </si>
  <si>
    <t>当社ウェブページ画面のスクリーンショット</t>
    <rPh sb="0" eb="2">
      <t>トウシャ</t>
    </rPh>
    <rPh sb="8" eb="10">
      <t>ガメン</t>
    </rPh>
    <phoneticPr fontId="6"/>
  </si>
  <si>
    <t>研修参加報告書〇人分、メンター制度の従業員向け案内文</t>
    <rPh sb="0" eb="2">
      <t>ケンシュウ</t>
    </rPh>
    <rPh sb="2" eb="4">
      <t>サンカ</t>
    </rPh>
    <rPh sb="4" eb="7">
      <t>ホウコクショ</t>
    </rPh>
    <rPh sb="8" eb="9">
      <t>ニン</t>
    </rPh>
    <rPh sb="9" eb="10">
      <t>ブン</t>
    </rPh>
    <rPh sb="15" eb="17">
      <t>セイド</t>
    </rPh>
    <rPh sb="18" eb="21">
      <t>ジュウギョウイン</t>
    </rPh>
    <rPh sb="21" eb="22">
      <t>ム</t>
    </rPh>
    <rPh sb="23" eb="25">
      <t>アンナイ</t>
    </rPh>
    <rPh sb="25" eb="26">
      <t>ブン</t>
    </rPh>
    <phoneticPr fontId="6"/>
  </si>
  <si>
    <t>〇年○月に全社員に配布した男性育休取得喚起の案内文</t>
    <rPh sb="1" eb="2">
      <t>ネン</t>
    </rPh>
    <rPh sb="3" eb="4">
      <t>ガツ</t>
    </rPh>
    <rPh sb="5" eb="8">
      <t>ゼンシャイン</t>
    </rPh>
    <rPh sb="9" eb="11">
      <t>ハイフ</t>
    </rPh>
    <rPh sb="13" eb="15">
      <t>ダンセイ</t>
    </rPh>
    <rPh sb="15" eb="17">
      <t>イクキュウ</t>
    </rPh>
    <rPh sb="17" eb="19">
      <t>シュトク</t>
    </rPh>
    <rPh sb="19" eb="21">
      <t>カンキ</t>
    </rPh>
    <rPh sb="22" eb="24">
      <t>アンナイ</t>
    </rPh>
    <rPh sb="24" eb="25">
      <t>ブン</t>
    </rPh>
    <phoneticPr fontId="6"/>
  </si>
  <si>
    <t>厚生労働省「女性の活躍推進企業データベース」画面</t>
    <rPh sb="0" eb="2">
      <t>コウセイ</t>
    </rPh>
    <rPh sb="2" eb="5">
      <t>ロウドウショウ</t>
    </rPh>
    <rPh sb="6" eb="8">
      <t>ジョセイ</t>
    </rPh>
    <rPh sb="9" eb="11">
      <t>カツヤク</t>
    </rPh>
    <rPh sb="11" eb="13">
      <t>スイシン</t>
    </rPh>
    <rPh sb="13" eb="15">
      <t>キギョウ</t>
    </rPh>
    <rPh sb="22" eb="24">
      <t>ガメン</t>
    </rPh>
    <phoneticPr fontId="6"/>
  </si>
  <si>
    <t>Ｒ〇年新規採用社員の研修計画書</t>
    <rPh sb="2" eb="3">
      <t>ネン</t>
    </rPh>
    <rPh sb="3" eb="5">
      <t>シンキ</t>
    </rPh>
    <rPh sb="5" eb="7">
      <t>サイヨウ</t>
    </rPh>
    <rPh sb="7" eb="9">
      <t>シャイン</t>
    </rPh>
    <rPh sb="10" eb="12">
      <t>ケンシュウ</t>
    </rPh>
    <rPh sb="12" eb="14">
      <t>ケイカク</t>
    </rPh>
    <rPh sb="14" eb="15">
      <t>ショ</t>
    </rPh>
    <phoneticPr fontId="6"/>
  </si>
  <si>
    <t>「〇〇社育児援助金」の社員向け案内文</t>
    <rPh sb="3" eb="4">
      <t>シャ</t>
    </rPh>
    <rPh sb="4" eb="6">
      <t>イクジ</t>
    </rPh>
    <rPh sb="6" eb="9">
      <t>エンジョキン</t>
    </rPh>
    <rPh sb="11" eb="13">
      <t>シャイン</t>
    </rPh>
    <rPh sb="13" eb="14">
      <t>ム</t>
    </rPh>
    <rPh sb="15" eb="17">
      <t>アンナイ</t>
    </rPh>
    <rPh sb="17" eb="18">
      <t>ブン</t>
    </rPh>
    <phoneticPr fontId="6"/>
  </si>
  <si>
    <t>新卒者</t>
    <rPh sb="0" eb="3">
      <t>シンソツシャ</t>
    </rPh>
    <phoneticPr fontId="6"/>
  </si>
  <si>
    <t>中途採用</t>
    <rPh sb="0" eb="4">
      <t>チュウトサイヨウ</t>
    </rPh>
    <phoneticPr fontId="6"/>
  </si>
  <si>
    <t>R4</t>
    <phoneticPr fontId="6"/>
  </si>
  <si>
    <t>制度名</t>
    <rPh sb="0" eb="3">
      <t>セイドメイ</t>
    </rPh>
    <phoneticPr fontId="6"/>
  </si>
  <si>
    <t>制度内容</t>
    <rPh sb="0" eb="2">
      <t>セイド</t>
    </rPh>
    <rPh sb="2" eb="4">
      <t>ナイヨウ</t>
    </rPh>
    <phoneticPr fontId="6"/>
  </si>
  <si>
    <t>※制度名がない場合も、制度内容を記入してください。</t>
    <rPh sb="1" eb="4">
      <t>セイドメイ</t>
    </rPh>
    <rPh sb="7" eb="9">
      <t>バアイ</t>
    </rPh>
    <rPh sb="11" eb="15">
      <t>セイドナイヨウ</t>
    </rPh>
    <rPh sb="16" eb="18">
      <t>キニュウ</t>
    </rPh>
    <phoneticPr fontId="6"/>
  </si>
  <si>
    <t>※会社からの指示による制度利用は対象外。（新型コロナによる濃厚接触者の在宅勤務等）</t>
    <rPh sb="1" eb="3">
      <t>カイシャ</t>
    </rPh>
    <rPh sb="6" eb="8">
      <t>シジ</t>
    </rPh>
    <rPh sb="11" eb="15">
      <t>セイドリヨウ</t>
    </rPh>
    <rPh sb="16" eb="19">
      <t>タイショウガイ</t>
    </rPh>
    <rPh sb="21" eb="23">
      <t>シンガタ</t>
    </rPh>
    <rPh sb="29" eb="34">
      <t>ノウコウセッショクシャ</t>
    </rPh>
    <rPh sb="35" eb="39">
      <t>ザイタクキンム</t>
    </rPh>
    <rPh sb="39" eb="40">
      <t>トウ</t>
    </rPh>
    <phoneticPr fontId="6"/>
  </si>
  <si>
    <t>キャリア意向調査シートの様式、ヒアリングの記録やどのように反映したかわかる資料
(人事評価や異動希望に関するものは不可)</t>
    <rPh sb="4" eb="6">
      <t>イコウ</t>
    </rPh>
    <rPh sb="6" eb="8">
      <t>チョウサ</t>
    </rPh>
    <rPh sb="12" eb="14">
      <t>ヨウシキ</t>
    </rPh>
    <rPh sb="21" eb="23">
      <t>キロク</t>
    </rPh>
    <rPh sb="29" eb="31">
      <t>ハンエイ</t>
    </rPh>
    <rPh sb="37" eb="39">
      <t>シリョウ</t>
    </rPh>
    <rPh sb="41" eb="43">
      <t>ジンジ</t>
    </rPh>
    <rPh sb="43" eb="45">
      <t>ヒョウカ</t>
    </rPh>
    <rPh sb="46" eb="48">
      <t>イドウ</t>
    </rPh>
    <rPh sb="48" eb="50">
      <t>キボウ</t>
    </rPh>
    <rPh sb="51" eb="52">
      <t>カン</t>
    </rPh>
    <rPh sb="57" eb="59">
      <t>フカ</t>
    </rPh>
    <phoneticPr fontId="6"/>
  </si>
  <si>
    <t>※非正規雇用者がいない場合は項目対象外。</t>
    <rPh sb="1" eb="7">
      <t>ヒセイキコヨウシャ</t>
    </rPh>
    <rPh sb="11" eb="13">
      <t>バアイ</t>
    </rPh>
    <rPh sb="14" eb="16">
      <t>コウモク</t>
    </rPh>
    <rPh sb="16" eb="19">
      <t>タイショウガイ</t>
    </rPh>
    <phoneticPr fontId="6"/>
  </si>
  <si>
    <t>※対象者がいない場合は項目対象外。</t>
    <rPh sb="1" eb="4">
      <t>タイショウシャ</t>
    </rPh>
    <rPh sb="8" eb="10">
      <t>バアイ</t>
    </rPh>
    <rPh sb="11" eb="13">
      <t>コウモク</t>
    </rPh>
    <rPh sb="13" eb="16">
      <t>タイショウガイ</t>
    </rPh>
    <phoneticPr fontId="6"/>
  </si>
  <si>
    <t>（記載例）</t>
    <rPh sb="1" eb="4">
      <t>キサイレイ</t>
    </rPh>
    <phoneticPr fontId="6"/>
  </si>
  <si>
    <t>添付書類の説明</t>
    <rPh sb="0" eb="2">
      <t>テンプ</t>
    </rPh>
    <rPh sb="2" eb="4">
      <t>ショルイ</t>
    </rPh>
    <rPh sb="5" eb="7">
      <t>セツメイ</t>
    </rPh>
    <phoneticPr fontId="6"/>
  </si>
  <si>
    <r>
      <t xml:space="preserve">兵庫県「「わたし」からアクション宣言」を実施している
</t>
    </r>
    <r>
      <rPr>
        <sz val="10"/>
        <rFont val="Meiryo UI"/>
        <family val="3"/>
        <charset val="128"/>
      </rPr>
      <t>https://web.pref.hyogo.lg.jp/kk17/action.html</t>
    </r>
    <rPh sb="0" eb="3">
      <t>ヒョウゴケン</t>
    </rPh>
    <rPh sb="16" eb="18">
      <t>センゲン</t>
    </rPh>
    <rPh sb="20" eb="22">
      <t>ジッシ</t>
    </rPh>
    <phoneticPr fontId="6"/>
  </si>
  <si>
    <r>
      <rPr>
        <b/>
        <sz val="10"/>
        <rFont val="Meiryo UI"/>
        <family val="3"/>
        <charset val="128"/>
      </rPr>
      <t>女性のキャリアアップに向けた取組を実施している</t>
    </r>
    <r>
      <rPr>
        <sz val="10"/>
        <rFont val="Meiryo UI"/>
        <family val="3"/>
        <charset val="128"/>
      </rPr>
      <t xml:space="preserve">
〔例〕女性従業員向けのキャリア形成研修を実施または外部セミナーへ参加させ、
　　　社内への報告・共有を実施／メンター制度の導入、ロールモデルの発信　等</t>
    </r>
    <rPh sb="0" eb="2">
      <t>ジョセイ</t>
    </rPh>
    <rPh sb="11" eb="12">
      <t>ム</t>
    </rPh>
    <rPh sb="14" eb="16">
      <t>トリクミ</t>
    </rPh>
    <rPh sb="17" eb="19">
      <t>ジッシ</t>
    </rPh>
    <rPh sb="27" eb="29">
      <t>ジョセイ</t>
    </rPh>
    <rPh sb="29" eb="32">
      <t>ジュウギョウイン</t>
    </rPh>
    <rPh sb="32" eb="33">
      <t>ム</t>
    </rPh>
    <rPh sb="39" eb="41">
      <t>ケイセイ</t>
    </rPh>
    <rPh sb="41" eb="43">
      <t>ケンシュウ</t>
    </rPh>
    <rPh sb="44" eb="46">
      <t>ジッシ</t>
    </rPh>
    <rPh sb="49" eb="51">
      <t>ガイブ</t>
    </rPh>
    <rPh sb="56" eb="58">
      <t>サンカ</t>
    </rPh>
    <rPh sb="65" eb="67">
      <t>シャナイ</t>
    </rPh>
    <rPh sb="69" eb="71">
      <t>ホウコク</t>
    </rPh>
    <rPh sb="72" eb="74">
      <t>キョウユウ</t>
    </rPh>
    <rPh sb="75" eb="77">
      <t>ジッシ</t>
    </rPh>
    <rPh sb="82" eb="84">
      <t>セイド</t>
    </rPh>
    <rPh sb="85" eb="87">
      <t>ドウニュウ</t>
    </rPh>
    <rPh sb="95" eb="97">
      <t>ハッシン</t>
    </rPh>
    <rPh sb="98" eb="99">
      <t>トウ</t>
    </rPh>
    <phoneticPr fontId="6"/>
  </si>
  <si>
    <r>
      <rPr>
        <b/>
        <sz val="10"/>
        <rFont val="Meiryo UI"/>
        <family val="3"/>
        <charset val="128"/>
      </rPr>
      <t>従業員が希望する働き方を応援する仕組みがある</t>
    </r>
    <r>
      <rPr>
        <sz val="10"/>
        <rFont val="Meiryo UI"/>
        <family val="3"/>
        <charset val="128"/>
      </rPr>
      <t xml:space="preserve">
〔例〕従業員が希望する、今後のライフプランやキャリアデザインに関するヒアリングの実施
　　　働き方に関する従業員の希望を制度化　等</t>
    </r>
    <rPh sb="4" eb="6">
      <t>キボウ</t>
    </rPh>
    <rPh sb="8" eb="9">
      <t>ハタラ</t>
    </rPh>
    <rPh sb="10" eb="11">
      <t>カタ</t>
    </rPh>
    <rPh sb="12" eb="14">
      <t>オウエン</t>
    </rPh>
    <rPh sb="26" eb="29">
      <t>ジュウギョウイン</t>
    </rPh>
    <rPh sb="30" eb="32">
      <t>キボウ</t>
    </rPh>
    <rPh sb="35" eb="37">
      <t>コンゴ</t>
    </rPh>
    <rPh sb="54" eb="55">
      <t>カン</t>
    </rPh>
    <rPh sb="63" eb="65">
      <t>ジッシ</t>
    </rPh>
    <rPh sb="69" eb="70">
      <t>ハタラ</t>
    </rPh>
    <rPh sb="71" eb="72">
      <t>カタ</t>
    </rPh>
    <rPh sb="73" eb="74">
      <t>カン</t>
    </rPh>
    <rPh sb="76" eb="79">
      <t>ジュウギョウイン</t>
    </rPh>
    <rPh sb="80" eb="82">
      <t>キボウ</t>
    </rPh>
    <rPh sb="83" eb="86">
      <t>セイドカ</t>
    </rPh>
    <rPh sb="87" eb="88">
      <t>トウ</t>
    </rPh>
    <phoneticPr fontId="6"/>
  </si>
  <si>
    <r>
      <rPr>
        <b/>
        <sz val="10"/>
        <rFont val="Meiryo UI"/>
        <family val="3"/>
        <charset val="128"/>
      </rPr>
      <t>女性登用等に関する取組を対外的に開示している</t>
    </r>
    <r>
      <rPr>
        <sz val="10"/>
        <rFont val="Meiryo UI"/>
        <family val="3"/>
        <charset val="128"/>
      </rPr>
      <t xml:space="preserve">
〔例〕HPや社内報などに管理職への女性登用率や男女の採用比率などを掲載
　　　女性登用率などについて目標値や達成状況を対外的に開示　等</t>
    </r>
    <rPh sb="2" eb="4">
      <t>トウヨウ</t>
    </rPh>
    <rPh sb="4" eb="5">
      <t>トウ</t>
    </rPh>
    <rPh sb="6" eb="7">
      <t>カン</t>
    </rPh>
    <rPh sb="12" eb="15">
      <t>タイガイテキ</t>
    </rPh>
    <rPh sb="29" eb="32">
      <t>シャナイホウ</t>
    </rPh>
    <rPh sb="35" eb="38">
      <t>カンリショク</t>
    </rPh>
    <rPh sb="40" eb="42">
      <t>ジョセイ</t>
    </rPh>
    <rPh sb="42" eb="44">
      <t>トウヨウ</t>
    </rPh>
    <rPh sb="44" eb="45">
      <t>リツ</t>
    </rPh>
    <rPh sb="46" eb="48">
      <t>ダンジョ</t>
    </rPh>
    <rPh sb="49" eb="51">
      <t>サイヨウ</t>
    </rPh>
    <rPh sb="51" eb="53">
      <t>ヒリツ</t>
    </rPh>
    <rPh sb="56" eb="58">
      <t>ケイサイ</t>
    </rPh>
    <rPh sb="62" eb="64">
      <t>ジョセイ</t>
    </rPh>
    <rPh sb="64" eb="66">
      <t>トウヨウ</t>
    </rPh>
    <rPh sb="66" eb="67">
      <t>リツ</t>
    </rPh>
    <rPh sb="73" eb="76">
      <t>モクヒョウチ</t>
    </rPh>
    <rPh sb="77" eb="79">
      <t>タッセイ</t>
    </rPh>
    <rPh sb="79" eb="81">
      <t>ジョウキョウ</t>
    </rPh>
    <rPh sb="86" eb="88">
      <t>カイジ</t>
    </rPh>
    <rPh sb="89" eb="90">
      <t>トウ</t>
    </rPh>
    <phoneticPr fontId="6"/>
  </si>
  <si>
    <t>　　　　　　　　ひょうご・こうべ女性活躍推進企業認定（ミモザ企業）自己評価シート</t>
    <rPh sb="16" eb="18">
      <t>ジョセイ</t>
    </rPh>
    <rPh sb="18" eb="20">
      <t>カツヤク</t>
    </rPh>
    <rPh sb="20" eb="22">
      <t>スイシン</t>
    </rPh>
    <rPh sb="22" eb="24">
      <t>キギョウ</t>
    </rPh>
    <rPh sb="24" eb="26">
      <t>ニンテイ</t>
    </rPh>
    <rPh sb="30" eb="32">
      <t>キギョウ</t>
    </rPh>
    <rPh sb="33" eb="35">
      <t>ジコ</t>
    </rPh>
    <rPh sb="35" eb="37">
      <t>ヒョウカ</t>
    </rPh>
    <phoneticPr fontId="6"/>
  </si>
  <si>
    <t>R4</t>
  </si>
  <si>
    <t>賃金構造基本統計調査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</si>
</sst>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0_ "/>
    <numFmt numFmtId="178" formatCode="0.0%"/>
    <numFmt numFmtId="179" formatCode="0.0_);[Red]\(0.0\)"/>
    <numFmt numFmtId="180" formatCode="#,##0.0_ ;[Red]\-#,##0.0\ "/>
    <numFmt numFmtId="181" formatCode="#,##0.0_ "/>
  </numFmts>
  <fonts count="59">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20"/>
      <color theme="1"/>
      <name val="Meiryo UI"/>
      <family val="3"/>
      <charset val="128"/>
    </font>
    <font>
      <sz val="12"/>
      <color theme="1"/>
      <name val="ＭＳ 明朝"/>
      <family val="2"/>
      <charset val="128"/>
    </font>
    <font>
      <b/>
      <u/>
      <sz val="12"/>
      <color theme="1"/>
      <name val="Meiryo UI"/>
      <family val="3"/>
      <charset val="128"/>
    </font>
    <font>
      <sz val="8"/>
      <color theme="1"/>
      <name val="Meiryo UI"/>
      <family val="3"/>
      <charset val="128"/>
    </font>
    <font>
      <sz val="12"/>
      <color theme="0"/>
      <name val="Meiryo UI"/>
      <family val="3"/>
      <charset val="128"/>
    </font>
    <font>
      <b/>
      <sz val="12"/>
      <color rgb="FFFF0000"/>
      <name val="Meiryo UI"/>
      <family val="3"/>
      <charset val="128"/>
    </font>
    <font>
      <b/>
      <u/>
      <sz val="12"/>
      <color rgb="FFFF000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b/>
      <sz val="26"/>
      <color theme="1"/>
      <name val="Meiryo UI"/>
      <family val="3"/>
      <charset val="128"/>
    </font>
    <font>
      <sz val="26"/>
      <color theme="1"/>
      <name val="Meiryo UI"/>
      <family val="3"/>
      <charset val="128"/>
    </font>
    <font>
      <b/>
      <u/>
      <sz val="11"/>
      <color theme="1"/>
      <name val="Meiryo UI"/>
      <family val="3"/>
      <charset val="128"/>
    </font>
    <font>
      <sz val="16"/>
      <name val="Meiryo UI"/>
      <family val="3"/>
      <charset val="128"/>
    </font>
    <font>
      <sz val="12"/>
      <color rgb="FFFF0000"/>
      <name val="ＭＳ 明朝"/>
      <family val="2"/>
      <charset val="128"/>
    </font>
    <font>
      <sz val="10"/>
      <name val="Meiryo UI"/>
      <family val="3"/>
      <charset val="128"/>
    </font>
    <font>
      <b/>
      <sz val="10"/>
      <name val="Meiryo UI"/>
      <family val="3"/>
      <charset val="128"/>
    </font>
    <font>
      <b/>
      <sz val="10"/>
      <color theme="1"/>
      <name val="Meiryo UI"/>
      <family val="3"/>
      <charset val="128"/>
    </font>
    <font>
      <b/>
      <sz val="16"/>
      <color theme="1"/>
      <name val="Meiryo UI"/>
      <family val="3"/>
      <charset val="128"/>
    </font>
    <font>
      <b/>
      <sz val="16"/>
      <name val="Meiryo UI"/>
      <family val="3"/>
      <charset val="128"/>
    </font>
    <font>
      <b/>
      <u val="singleAccounting"/>
      <sz val="10"/>
      <name val="Meiryo UI"/>
      <family val="3"/>
      <charset val="128"/>
    </font>
    <font>
      <strike/>
      <sz val="10"/>
      <color rgb="FFFF0000"/>
      <name val="游ゴシック Light"/>
      <family val="3"/>
      <charset val="128"/>
    </font>
    <font>
      <strike/>
      <sz val="12"/>
      <color rgb="FFFF0000"/>
      <name val="游ゴシック Light"/>
      <family val="3"/>
      <charset val="128"/>
    </font>
    <font>
      <b/>
      <strike/>
      <sz val="10"/>
      <color rgb="FFFF0000"/>
      <name val="游ゴシック Light"/>
      <family val="3"/>
      <charset val="128"/>
    </font>
    <font>
      <sz val="12"/>
      <name val="ＭＳ 明朝"/>
      <family val="2"/>
      <charset val="128"/>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rgb="FFFFE699"/>
        <bgColor indexed="64"/>
      </patternFill>
    </fill>
    <fill>
      <patternFill patternType="solid">
        <fgColor theme="4" tint="0.79998168889431442"/>
        <bgColor indexed="64"/>
      </patternFill>
    </fill>
    <fill>
      <patternFill patternType="solid">
        <fgColor rgb="FFFFC000"/>
        <bgColor auto="1"/>
      </patternFill>
    </fill>
  </fills>
  <borders count="91">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bottom style="double">
        <color indexed="64"/>
      </bottom>
      <diagonal/>
    </border>
    <border>
      <left style="thin">
        <color indexed="64"/>
      </left>
      <right style="medium">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bottom/>
      <diagonal/>
    </border>
    <border>
      <left style="thick">
        <color indexed="64"/>
      </left>
      <right style="thick">
        <color indexed="64"/>
      </right>
      <top style="thick">
        <color indexed="64"/>
      </top>
      <bottom style="thick">
        <color indexed="64"/>
      </bottom>
      <diagonal/>
    </border>
    <border>
      <left/>
      <right style="medium">
        <color indexed="64"/>
      </right>
      <top/>
      <bottom/>
      <diagonal/>
    </border>
    <border>
      <left style="thin">
        <color indexed="64"/>
      </left>
      <right style="thin">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indexed="64"/>
      </left>
      <right/>
      <top style="thin">
        <color indexed="64"/>
      </top>
      <bottom/>
      <diagonal/>
    </border>
    <border>
      <left style="hair">
        <color indexed="64"/>
      </left>
      <right style="thin">
        <color indexed="64"/>
      </right>
      <top style="thin">
        <color indexed="64"/>
      </top>
      <bottom style="thin">
        <color indexed="64"/>
      </bottom>
      <diagonal/>
    </border>
    <border diagonalUp="1">
      <left style="hair">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32" fillId="0" borderId="0" applyFont="0" applyFill="0" applyBorder="0" applyAlignment="0" applyProtection="0">
      <alignment vertical="center"/>
    </xf>
  </cellStyleXfs>
  <cellXfs count="541">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Border="1">
      <alignment vertical="center"/>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7" fillId="0" borderId="0" xfId="0" applyFont="1" applyAlignment="1">
      <alignment vertical="center"/>
    </xf>
    <xf numFmtId="0" fontId="8" fillId="0" borderId="0" xfId="0" applyFont="1" applyAlignment="1">
      <alignment horizontal="left" vertical="center"/>
    </xf>
    <xf numFmtId="0" fontId="1" fillId="0" borderId="1" xfId="0" applyFont="1" applyFill="1" applyBorder="1" applyAlignment="1">
      <alignment horizontal="center" vertical="center" wrapText="1"/>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pplyBorder="1" applyAlignment="1">
      <alignment horizontal="center"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2" fillId="0" borderId="0" xfId="0" applyFont="1" applyAlignment="1">
      <alignment vertical="center"/>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lignment horizontal="justify" vertical="center" wrapText="1"/>
    </xf>
    <xf numFmtId="0" fontId="12" fillId="0" borderId="0" xfId="0" applyFont="1" applyFill="1">
      <alignment vertical="center"/>
    </xf>
    <xf numFmtId="0" fontId="13" fillId="0" borderId="0" xfId="0" applyFont="1" applyFill="1">
      <alignment vertical="center"/>
    </xf>
    <xf numFmtId="0" fontId="22" fillId="0" borderId="0" xfId="0" applyFont="1" applyFill="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Fill="1" applyBorder="1" applyAlignment="1">
      <alignment horizontal="center" vertical="center"/>
    </xf>
    <xf numFmtId="0" fontId="21" fillId="0" borderId="5" xfId="0" applyFont="1" applyFill="1" applyBorder="1" applyAlignment="1">
      <alignment horizontal="justify" vertical="center" wrapText="1"/>
    </xf>
    <xf numFmtId="0" fontId="22" fillId="0" borderId="5" xfId="0" applyFont="1" applyFill="1" applyBorder="1" applyAlignment="1">
      <alignment horizontal="justify" vertical="center" wrapText="1"/>
    </xf>
    <xf numFmtId="0" fontId="13" fillId="0" borderId="5" xfId="0" applyFont="1" applyFill="1" applyBorder="1" applyAlignment="1">
      <alignment horizontal="justify" vertical="center" wrapText="1"/>
    </xf>
    <xf numFmtId="0" fontId="14" fillId="0" borderId="5" xfId="0" applyFont="1" applyFill="1" applyBorder="1" applyAlignment="1">
      <alignment horizontal="justify" vertical="center" wrapText="1"/>
    </xf>
    <xf numFmtId="0" fontId="22"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Fill="1" applyBorder="1" applyAlignment="1">
      <alignment horizontal="justify" vertical="center" wrapText="1"/>
    </xf>
    <xf numFmtId="0" fontId="12" fillId="0" borderId="0" xfId="0" applyFont="1" applyBorder="1">
      <alignment vertical="center"/>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pplyFill="1">
      <alignment vertical="center"/>
    </xf>
    <xf numFmtId="0" fontId="11" fillId="0" borderId="0" xfId="0" applyFont="1" applyFill="1">
      <alignment vertical="center"/>
    </xf>
    <xf numFmtId="0" fontId="30" fillId="0" borderId="0" xfId="0" applyFont="1">
      <alignment vertical="center"/>
    </xf>
    <xf numFmtId="0" fontId="13" fillId="0" borderId="0" xfId="0" applyFont="1" applyFill="1" applyBorder="1" applyAlignment="1">
      <alignment horizontal="center" vertical="center" textRotation="255"/>
    </xf>
    <xf numFmtId="0" fontId="13" fillId="0" borderId="0" xfId="0" applyFont="1" applyFill="1" applyBorder="1" applyAlignment="1">
      <alignment horizontal="center" vertical="center" wrapText="1"/>
    </xf>
    <xf numFmtId="0" fontId="13" fillId="0" borderId="0" xfId="0" applyFont="1" applyFill="1" applyBorder="1" applyAlignment="1">
      <alignment horizontal="justify" vertical="center" wrapText="1"/>
    </xf>
    <xf numFmtId="0" fontId="13" fillId="0" borderId="0" xfId="0" applyFont="1" applyFill="1" applyBorder="1" applyAlignment="1">
      <alignment horizontal="left" vertical="center" shrinkToFit="1"/>
    </xf>
    <xf numFmtId="0" fontId="11" fillId="0" borderId="0" xfId="0" applyFont="1" applyFill="1" applyBorder="1">
      <alignment vertical="center"/>
    </xf>
    <xf numFmtId="0" fontId="25" fillId="0" borderId="0" xfId="0" applyFont="1" applyFill="1" applyBorder="1" applyAlignment="1">
      <alignment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left" vertical="center"/>
    </xf>
    <xf numFmtId="0" fontId="13" fillId="0" borderId="0" xfId="0" applyFont="1" applyBorder="1">
      <alignment vertical="center"/>
    </xf>
    <xf numFmtId="0" fontId="13" fillId="0" borderId="1" xfId="0" applyFont="1" applyBorder="1">
      <alignment vertical="center"/>
    </xf>
    <xf numFmtId="0" fontId="13" fillId="0" borderId="0" xfId="0" applyFont="1" applyAlignment="1">
      <alignment horizontal="center" vertical="center"/>
    </xf>
    <xf numFmtId="0" fontId="13" fillId="0" borderId="11" xfId="0" applyFont="1" applyBorder="1" applyAlignment="1">
      <alignment horizontal="centerContinuous" vertical="center"/>
    </xf>
    <xf numFmtId="0" fontId="13" fillId="0" borderId="12" xfId="0" applyFont="1" applyBorder="1" applyAlignment="1">
      <alignment horizontal="centerContinuous" vertical="center"/>
    </xf>
    <xf numFmtId="0" fontId="13" fillId="0" borderId="22" xfId="0" applyFont="1" applyBorder="1" applyAlignment="1">
      <alignment horizontal="center" vertical="center"/>
    </xf>
    <xf numFmtId="0" fontId="13" fillId="0" borderId="24" xfId="0" applyFont="1" applyBorder="1" applyAlignment="1">
      <alignment horizontal="center" vertical="center"/>
    </xf>
    <xf numFmtId="0" fontId="13" fillId="0" borderId="28" xfId="0" applyFont="1" applyBorder="1">
      <alignment vertical="center"/>
    </xf>
    <xf numFmtId="0" fontId="13" fillId="0" borderId="4" xfId="0" applyFont="1" applyBorder="1">
      <alignment vertical="center"/>
    </xf>
    <xf numFmtId="0" fontId="13" fillId="0" borderId="27" xfId="0" applyFont="1" applyBorder="1">
      <alignment vertical="center"/>
    </xf>
    <xf numFmtId="0" fontId="13" fillId="4" borderId="28" xfId="0" applyFont="1" applyFill="1" applyBorder="1">
      <alignment vertical="center"/>
    </xf>
    <xf numFmtId="0" fontId="13" fillId="4" borderId="4" xfId="0" applyFont="1" applyFill="1" applyBorder="1">
      <alignment vertical="center"/>
    </xf>
    <xf numFmtId="0" fontId="13" fillId="4" borderId="27" xfId="0" applyFont="1" applyFill="1" applyBorder="1">
      <alignment vertical="center"/>
    </xf>
    <xf numFmtId="0" fontId="13" fillId="0" borderId="0" xfId="0" applyFont="1" applyFill="1" applyBorder="1">
      <alignment vertical="center"/>
    </xf>
    <xf numFmtId="0" fontId="13" fillId="0" borderId="0" xfId="0" applyFont="1" applyAlignment="1">
      <alignment horizontal="right" vertical="center"/>
    </xf>
    <xf numFmtId="0" fontId="17" fillId="0" borderId="6" xfId="0" applyFont="1" applyBorder="1">
      <alignment vertical="center"/>
    </xf>
    <xf numFmtId="0" fontId="13" fillId="2" borderId="1" xfId="0" applyFont="1" applyFill="1" applyBorder="1">
      <alignment vertical="center"/>
    </xf>
    <xf numFmtId="0" fontId="13" fillId="2" borderId="4" xfId="0" applyFont="1" applyFill="1" applyBorder="1">
      <alignment vertical="center"/>
    </xf>
    <xf numFmtId="177" fontId="13" fillId="0" borderId="0" xfId="0" applyNumberFormat="1" applyFont="1">
      <alignment vertical="center"/>
    </xf>
    <xf numFmtId="0" fontId="17" fillId="0" borderId="1" xfId="0" applyFont="1" applyBorder="1" applyAlignment="1">
      <alignment horizontal="center" vertical="center"/>
    </xf>
    <xf numFmtId="177" fontId="22" fillId="0" borderId="32" xfId="0" applyNumberFormat="1" applyFont="1" applyFill="1" applyBorder="1">
      <alignment vertical="center"/>
    </xf>
    <xf numFmtId="0" fontId="22" fillId="0" borderId="33" xfId="0" applyFont="1" applyFill="1" applyBorder="1">
      <alignment vertical="center"/>
    </xf>
    <xf numFmtId="0" fontId="13" fillId="0" borderId="0" xfId="0" applyFont="1" applyAlignment="1">
      <alignment vertical="center" shrinkToFit="1"/>
    </xf>
    <xf numFmtId="0" fontId="13" fillId="2" borderId="3" xfId="0" applyFont="1" applyFill="1" applyBorder="1" applyAlignment="1">
      <alignment vertical="center" shrinkToFit="1"/>
    </xf>
    <xf numFmtId="0" fontId="17" fillId="0" borderId="6" xfId="0" applyFont="1" applyBorder="1" applyAlignment="1">
      <alignment horizontal="center" vertical="center"/>
    </xf>
    <xf numFmtId="178" fontId="33" fillId="2" borderId="20" xfId="0" applyNumberFormat="1" applyFont="1" applyFill="1" applyBorder="1">
      <alignment vertical="center"/>
    </xf>
    <xf numFmtId="178" fontId="13" fillId="2" borderId="4" xfId="0" applyNumberFormat="1" applyFont="1" applyFill="1" applyBorder="1">
      <alignment vertical="center"/>
    </xf>
    <xf numFmtId="178" fontId="13" fillId="2" borderId="1" xfId="0" applyNumberFormat="1" applyFont="1" applyFill="1" applyBorder="1">
      <alignment vertical="center"/>
    </xf>
    <xf numFmtId="0" fontId="13" fillId="0" borderId="8" xfId="0" applyFont="1" applyBorder="1">
      <alignment vertical="center"/>
    </xf>
    <xf numFmtId="0" fontId="13" fillId="0" borderId="19" xfId="0" applyFont="1" applyBorder="1">
      <alignment vertical="center"/>
    </xf>
    <xf numFmtId="38" fontId="13" fillId="0" borderId="35" xfId="1" applyFont="1" applyBorder="1">
      <alignment vertical="center"/>
    </xf>
    <xf numFmtId="38" fontId="13" fillId="0" borderId="1" xfId="1" applyFont="1" applyBorder="1">
      <alignment vertical="center"/>
    </xf>
    <xf numFmtId="0" fontId="13" fillId="0" borderId="2" xfId="0" applyFont="1" applyBorder="1">
      <alignment vertical="center"/>
    </xf>
    <xf numFmtId="38" fontId="13" fillId="0" borderId="33" xfId="1" applyFont="1" applyBorder="1">
      <alignment vertical="center"/>
    </xf>
    <xf numFmtId="0" fontId="13" fillId="0" borderId="0" xfId="0" applyFont="1" applyBorder="1" applyAlignment="1">
      <alignment vertical="center" shrinkToFit="1"/>
    </xf>
    <xf numFmtId="38" fontId="13" fillId="0" borderId="0" xfId="1" applyFont="1" applyBorder="1">
      <alignment vertical="center"/>
    </xf>
    <xf numFmtId="0" fontId="13" fillId="2" borderId="3" xfId="0" applyFont="1" applyFill="1" applyBorder="1" applyAlignment="1">
      <alignment vertical="center"/>
    </xf>
    <xf numFmtId="179" fontId="33" fillId="2" borderId="34" xfId="0" applyNumberFormat="1" applyFont="1" applyFill="1" applyBorder="1">
      <alignment vertical="center"/>
    </xf>
    <xf numFmtId="179" fontId="33" fillId="2" borderId="30" xfId="0" applyNumberFormat="1" applyFont="1" applyFill="1" applyBorder="1">
      <alignment vertical="center"/>
    </xf>
    <xf numFmtId="0" fontId="33" fillId="2" borderId="30" xfId="0" applyFont="1" applyFill="1" applyBorder="1">
      <alignment vertical="center"/>
    </xf>
    <xf numFmtId="0" fontId="34" fillId="2" borderId="3" xfId="0" applyFont="1" applyFill="1" applyBorder="1" applyAlignment="1">
      <alignment vertical="center" wrapText="1"/>
    </xf>
    <xf numFmtId="179" fontId="33" fillId="2" borderId="31" xfId="0" applyNumberFormat="1" applyFont="1" applyFill="1" applyBorder="1">
      <alignment vertical="center"/>
    </xf>
    <xf numFmtId="0" fontId="13" fillId="0" borderId="0" xfId="0" applyFont="1" applyFill="1" applyAlignment="1">
      <alignment vertical="center" shrinkToFit="1"/>
    </xf>
    <xf numFmtId="179" fontId="13" fillId="0" borderId="0" xfId="0" applyNumberFormat="1" applyFont="1" applyFill="1">
      <alignment vertical="center"/>
    </xf>
    <xf numFmtId="38" fontId="13" fillId="0" borderId="7" xfId="1" applyFont="1" applyBorder="1">
      <alignment vertical="center"/>
    </xf>
    <xf numFmtId="176" fontId="33" fillId="2" borderId="1" xfId="0" applyNumberFormat="1" applyFont="1" applyFill="1" applyBorder="1">
      <alignment vertical="center"/>
    </xf>
    <xf numFmtId="176" fontId="13" fillId="0" borderId="1" xfId="0" applyNumberFormat="1" applyFont="1" applyFill="1" applyBorder="1">
      <alignment vertical="center"/>
    </xf>
    <xf numFmtId="0" fontId="13" fillId="2" borderId="1" xfId="0" applyFont="1" applyFill="1" applyBorder="1" applyAlignment="1">
      <alignment vertical="center" shrinkToFit="1"/>
    </xf>
    <xf numFmtId="176" fontId="13" fillId="0" borderId="0" xfId="0" applyNumberFormat="1" applyFont="1" applyFill="1">
      <alignment vertical="center"/>
    </xf>
    <xf numFmtId="176" fontId="13" fillId="0" borderId="0" xfId="0" applyNumberFormat="1" applyFont="1" applyFill="1" applyAlignment="1">
      <alignment horizontal="right" vertical="center"/>
    </xf>
    <xf numFmtId="177" fontId="13" fillId="0" borderId="1" xfId="0" applyNumberFormat="1" applyFont="1" applyBorder="1" applyAlignment="1">
      <alignment horizontal="center" vertical="center"/>
    </xf>
    <xf numFmtId="0" fontId="17" fillId="2" borderId="3" xfId="0" applyFont="1" applyFill="1" applyBorder="1" applyAlignment="1">
      <alignment vertical="center" shrinkToFit="1"/>
    </xf>
    <xf numFmtId="0" fontId="17" fillId="2" borderId="36" xfId="0" applyFont="1" applyFill="1" applyBorder="1" applyAlignment="1">
      <alignment vertical="center" shrinkToFit="1"/>
    </xf>
    <xf numFmtId="0" fontId="13" fillId="0" borderId="3" xfId="0" applyFont="1" applyFill="1" applyBorder="1">
      <alignment vertical="center"/>
    </xf>
    <xf numFmtId="0" fontId="35" fillId="3" borderId="1" xfId="0" applyFont="1" applyFill="1" applyBorder="1" applyAlignment="1">
      <alignment horizontal="justify" vertical="center" wrapText="1"/>
    </xf>
    <xf numFmtId="0" fontId="13" fillId="0" borderId="0" xfId="0" applyFont="1" applyBorder="1" applyAlignment="1">
      <alignment vertical="center" wrapText="1"/>
    </xf>
    <xf numFmtId="0" fontId="17" fillId="0" borderId="0" xfId="0" applyFont="1" applyFill="1" applyBorder="1">
      <alignment vertical="center"/>
    </xf>
    <xf numFmtId="0" fontId="13" fillId="0" borderId="0" xfId="0" applyFont="1" applyFill="1" applyBorder="1" applyAlignment="1">
      <alignment vertical="center" shrinkToFit="1"/>
    </xf>
    <xf numFmtId="0" fontId="33" fillId="0" borderId="0" xfId="0" applyFont="1" applyFill="1" applyBorder="1">
      <alignment vertical="center"/>
    </xf>
    <xf numFmtId="0" fontId="34" fillId="0" borderId="0" xfId="0" applyFont="1" applyFill="1" applyBorder="1" applyAlignment="1">
      <alignment vertical="center" wrapText="1"/>
    </xf>
    <xf numFmtId="0" fontId="13" fillId="0" borderId="3" xfId="0" applyFont="1" applyBorder="1" applyAlignment="1">
      <alignment vertical="center"/>
    </xf>
    <xf numFmtId="0" fontId="13" fillId="0" borderId="3" xfId="0" applyFont="1" applyBorder="1" applyAlignment="1">
      <alignment vertical="center" shrinkToFit="1"/>
    </xf>
    <xf numFmtId="0" fontId="22" fillId="0" borderId="3" xfId="0" applyFont="1" applyBorder="1" applyAlignment="1">
      <alignment horizontal="center" vertical="center"/>
    </xf>
    <xf numFmtId="0" fontId="22" fillId="0" borderId="1" xfId="0" applyFont="1" applyBorder="1">
      <alignment vertical="center"/>
    </xf>
    <xf numFmtId="0" fontId="22" fillId="0" borderId="0" xfId="0" applyFont="1">
      <alignment vertical="center"/>
    </xf>
    <xf numFmtId="0" fontId="22" fillId="0" borderId="0" xfId="0" applyFont="1" applyAlignment="1">
      <alignment vertical="center" shrinkToFit="1"/>
    </xf>
    <xf numFmtId="0" fontId="22" fillId="0" borderId="1" xfId="0" applyFont="1" applyBorder="1" applyAlignment="1">
      <alignment vertical="center" shrinkToFit="1"/>
    </xf>
    <xf numFmtId="0" fontId="22" fillId="0" borderId="0" xfId="0" applyFont="1" applyBorder="1" applyAlignment="1">
      <alignment vertical="center" shrinkToFit="1"/>
    </xf>
    <xf numFmtId="0" fontId="22" fillId="0" borderId="1" xfId="0" applyFont="1" applyBorder="1" applyAlignment="1">
      <alignment vertical="center"/>
    </xf>
    <xf numFmtId="0" fontId="22" fillId="0" borderId="0" xfId="0" applyFont="1" applyFill="1" applyAlignment="1">
      <alignment vertical="center" shrinkToFit="1"/>
    </xf>
    <xf numFmtId="0" fontId="33" fillId="2" borderId="29" xfId="0" applyFont="1" applyFill="1" applyBorder="1">
      <alignment vertical="center"/>
    </xf>
    <xf numFmtId="178" fontId="37" fillId="2" borderId="20" xfId="0" applyNumberFormat="1" applyFont="1" applyFill="1" applyBorder="1">
      <alignment vertical="center"/>
    </xf>
    <xf numFmtId="38" fontId="22" fillId="0" borderId="35" xfId="1" applyFont="1" applyBorder="1">
      <alignment vertical="center"/>
    </xf>
    <xf numFmtId="38" fontId="22" fillId="0" borderId="33" xfId="1" applyFont="1" applyBorder="1">
      <alignment vertical="center"/>
    </xf>
    <xf numFmtId="0" fontId="36" fillId="2" borderId="36" xfId="0" applyFont="1" applyFill="1" applyBorder="1" applyAlignment="1">
      <alignment vertical="center" shrinkToFit="1"/>
    </xf>
    <xf numFmtId="179" fontId="37" fillId="2" borderId="34" xfId="0" applyNumberFormat="1" applyFont="1" applyFill="1" applyBorder="1">
      <alignment vertical="center"/>
    </xf>
    <xf numFmtId="179" fontId="37" fillId="2" borderId="30" xfId="0" applyNumberFormat="1" applyFont="1" applyFill="1" applyBorder="1">
      <alignment vertical="center"/>
    </xf>
    <xf numFmtId="0" fontId="37" fillId="2" borderId="29" xfId="0" applyFont="1" applyFill="1" applyBorder="1">
      <alignment vertical="center"/>
    </xf>
    <xf numFmtId="0" fontId="37" fillId="2" borderId="30" xfId="0" applyFont="1" applyFill="1" applyBorder="1">
      <alignment vertical="center"/>
    </xf>
    <xf numFmtId="179" fontId="37" fillId="2" borderId="31" xfId="0" applyNumberFormat="1" applyFont="1" applyFill="1" applyBorder="1">
      <alignment vertical="center"/>
    </xf>
    <xf numFmtId="176" fontId="37" fillId="2" borderId="1" xfId="0" applyNumberFormat="1" applyFont="1" applyFill="1" applyBorder="1">
      <alignment vertical="center"/>
    </xf>
    <xf numFmtId="0" fontId="37" fillId="2" borderId="1" xfId="0" applyFont="1" applyFill="1" applyBorder="1">
      <alignment vertical="center"/>
    </xf>
    <xf numFmtId="0" fontId="18" fillId="0" borderId="0" xfId="0" applyFont="1">
      <alignment vertical="center"/>
    </xf>
    <xf numFmtId="0" fontId="13" fillId="0" borderId="39" xfId="0" applyFont="1" applyBorder="1" applyAlignment="1">
      <alignment horizontal="center" vertical="center"/>
    </xf>
    <xf numFmtId="0" fontId="13" fillId="0" borderId="40" xfId="0" applyFont="1" applyBorder="1">
      <alignment vertical="center"/>
    </xf>
    <xf numFmtId="0" fontId="13" fillId="4" borderId="45" xfId="0" applyFont="1" applyFill="1" applyBorder="1">
      <alignment vertical="center"/>
    </xf>
    <xf numFmtId="0" fontId="13" fillId="4" borderId="3" xfId="0" applyFont="1" applyFill="1" applyBorder="1">
      <alignment vertical="center"/>
    </xf>
    <xf numFmtId="0" fontId="13" fillId="4" borderId="46" xfId="0" applyFont="1" applyFill="1" applyBorder="1">
      <alignment vertical="center"/>
    </xf>
    <xf numFmtId="0" fontId="13" fillId="0" borderId="43" xfId="0" applyFont="1" applyBorder="1" applyAlignment="1">
      <alignment horizontal="centerContinuous" vertical="center" wrapText="1"/>
    </xf>
    <xf numFmtId="0" fontId="13" fillId="0" borderId="41" xfId="0" applyFont="1" applyBorder="1" applyAlignment="1">
      <alignment horizontal="centerContinuous" vertical="center" wrapText="1"/>
    </xf>
    <xf numFmtId="0" fontId="13" fillId="0" borderId="44" xfId="0" applyFont="1" applyBorder="1" applyAlignment="1">
      <alignment horizontal="centerContinuous" vertical="center" wrapText="1"/>
    </xf>
    <xf numFmtId="0" fontId="13" fillId="4" borderId="37" xfId="0" applyFont="1" applyFill="1" applyBorder="1">
      <alignment vertical="center"/>
    </xf>
    <xf numFmtId="0" fontId="13" fillId="4" borderId="17" xfId="0" applyFont="1" applyFill="1" applyBorder="1">
      <alignment vertical="center"/>
    </xf>
    <xf numFmtId="0" fontId="13" fillId="4" borderId="47" xfId="0" applyFont="1" applyFill="1" applyBorder="1">
      <alignment vertical="center"/>
    </xf>
    <xf numFmtId="0" fontId="13" fillId="4" borderId="48" xfId="0" applyFont="1" applyFill="1" applyBorder="1">
      <alignment vertical="center"/>
    </xf>
    <xf numFmtId="0" fontId="13" fillId="0" borderId="48" xfId="0" applyFont="1" applyFill="1" applyBorder="1">
      <alignment vertical="center"/>
    </xf>
    <xf numFmtId="0" fontId="13" fillId="0" borderId="4" xfId="0" applyFont="1" applyFill="1" applyBorder="1">
      <alignment vertical="center"/>
    </xf>
    <xf numFmtId="0" fontId="13" fillId="0" borderId="27" xfId="0" applyFont="1" applyFill="1" applyBorder="1">
      <alignment vertical="center"/>
    </xf>
    <xf numFmtId="0" fontId="13" fillId="0" borderId="45" xfId="0" applyFont="1" applyBorder="1">
      <alignment vertical="center"/>
    </xf>
    <xf numFmtId="0" fontId="13" fillId="0" borderId="46" xfId="0" applyFont="1" applyBorder="1">
      <alignment vertical="center"/>
    </xf>
    <xf numFmtId="0" fontId="13" fillId="0" borderId="40" xfId="0" applyFont="1" applyBorder="1" applyAlignment="1">
      <alignment horizontal="centerContinuous" vertical="center" wrapText="1"/>
    </xf>
    <xf numFmtId="0" fontId="13" fillId="0" borderId="50" xfId="0" applyFont="1" applyBorder="1" applyAlignment="1">
      <alignment horizontal="centerContinuous" vertical="center" wrapText="1"/>
    </xf>
    <xf numFmtId="0" fontId="13" fillId="4" borderId="51" xfId="0" applyFont="1" applyFill="1" applyBorder="1">
      <alignment vertical="center"/>
    </xf>
    <xf numFmtId="0" fontId="13" fillId="0" borderId="52" xfId="0" applyFont="1" applyFill="1" applyBorder="1">
      <alignment vertical="center"/>
    </xf>
    <xf numFmtId="0" fontId="13" fillId="4" borderId="53" xfId="0" applyFont="1" applyFill="1" applyBorder="1">
      <alignment vertical="center"/>
    </xf>
    <xf numFmtId="0" fontId="13" fillId="0" borderId="54" xfId="0" applyFont="1" applyFill="1" applyBorder="1">
      <alignment vertical="center"/>
    </xf>
    <xf numFmtId="0" fontId="13" fillId="4" borderId="55" xfId="0" applyFont="1" applyFill="1" applyBorder="1">
      <alignment vertical="center"/>
    </xf>
    <xf numFmtId="0" fontId="13" fillId="0" borderId="56" xfId="0" applyFont="1" applyFill="1" applyBorder="1">
      <alignment vertical="center"/>
    </xf>
    <xf numFmtId="0" fontId="13" fillId="0" borderId="44" xfId="0" applyFont="1" applyBorder="1" applyAlignment="1">
      <alignment horizontal="centerContinuous" vertical="center"/>
    </xf>
    <xf numFmtId="0" fontId="13" fillId="0" borderId="46" xfId="0" applyFont="1" applyBorder="1" applyAlignment="1">
      <alignment horizontal="centerContinuous" vertical="center"/>
    </xf>
    <xf numFmtId="0" fontId="13" fillId="0" borderId="56" xfId="0" applyFont="1" applyBorder="1" applyAlignment="1">
      <alignment horizontal="centerContinuous" vertical="center"/>
    </xf>
    <xf numFmtId="0" fontId="13" fillId="0" borderId="55" xfId="0" applyFont="1" applyBorder="1" applyAlignment="1">
      <alignment horizontal="centerContinuous" vertical="center"/>
    </xf>
    <xf numFmtId="0" fontId="13" fillId="0" borderId="27" xfId="0" applyFont="1" applyBorder="1" applyAlignment="1">
      <alignment horizontal="centerContinuous" vertical="center"/>
    </xf>
    <xf numFmtId="0" fontId="13" fillId="0" borderId="47" xfId="0" applyFont="1" applyBorder="1" applyAlignment="1">
      <alignment horizontal="centerContinuous" vertical="center"/>
    </xf>
    <xf numFmtId="0" fontId="13" fillId="0" borderId="28" xfId="0" applyFont="1" applyFill="1" applyBorder="1">
      <alignment vertical="center"/>
    </xf>
    <xf numFmtId="176" fontId="13" fillId="0" borderId="45" xfId="0" applyNumberFormat="1" applyFont="1" applyFill="1" applyBorder="1">
      <alignment vertical="center"/>
    </xf>
    <xf numFmtId="0" fontId="13" fillId="0" borderId="57" xfId="0" applyFont="1" applyFill="1" applyBorder="1">
      <alignment vertical="center"/>
    </xf>
    <xf numFmtId="0" fontId="13" fillId="0" borderId="48" xfId="0" applyFont="1" applyBorder="1" applyAlignment="1">
      <alignment horizontal="centerContinuous" vertical="center"/>
    </xf>
    <xf numFmtId="0" fontId="13" fillId="0" borderId="52" xfId="0" applyFont="1" applyBorder="1" applyAlignment="1">
      <alignment horizontal="centerContinuous" vertical="center"/>
    </xf>
    <xf numFmtId="0" fontId="13" fillId="0" borderId="54" xfId="0" applyFont="1" applyBorder="1">
      <alignment vertical="center"/>
    </xf>
    <xf numFmtId="0" fontId="13" fillId="0" borderId="59" xfId="0" applyFont="1" applyBorder="1" applyAlignment="1">
      <alignment horizontal="center" vertical="center"/>
    </xf>
    <xf numFmtId="0" fontId="13" fillId="0" borderId="26" xfId="0" applyFont="1" applyBorder="1" applyAlignment="1">
      <alignment horizontal="centerContinuous" vertical="center"/>
    </xf>
    <xf numFmtId="0" fontId="13" fillId="0" borderId="23" xfId="0" applyFont="1" applyBorder="1" applyAlignment="1">
      <alignment horizontal="centerContinuous" vertical="center"/>
    </xf>
    <xf numFmtId="0" fontId="13" fillId="0" borderId="56" xfId="0" applyFont="1" applyBorder="1">
      <alignment vertical="center"/>
    </xf>
    <xf numFmtId="0" fontId="13" fillId="0" borderId="57" xfId="0" applyFont="1" applyBorder="1">
      <alignment vertical="center"/>
    </xf>
    <xf numFmtId="0" fontId="13" fillId="0" borderId="43" xfId="0" applyFont="1" applyBorder="1" applyAlignment="1">
      <alignment horizontal="centerContinuous" vertical="center"/>
    </xf>
    <xf numFmtId="0" fontId="13" fillId="0" borderId="50" xfId="0" applyFont="1" applyBorder="1" applyAlignment="1">
      <alignment horizontal="centerContinuous" vertical="center"/>
    </xf>
    <xf numFmtId="0" fontId="13" fillId="0" borderId="49" xfId="0" applyFont="1" applyBorder="1" applyAlignment="1">
      <alignment horizontal="centerContinuous" vertical="center"/>
    </xf>
    <xf numFmtId="0" fontId="13" fillId="0" borderId="17" xfId="0" applyFont="1" applyBorder="1">
      <alignment vertical="center"/>
    </xf>
    <xf numFmtId="0" fontId="13" fillId="0" borderId="17" xfId="0" applyFont="1" applyFill="1" applyBorder="1">
      <alignment vertical="center"/>
    </xf>
    <xf numFmtId="0" fontId="13" fillId="0" borderId="47" xfId="0" applyFont="1" applyBorder="1">
      <alignment vertical="center"/>
    </xf>
    <xf numFmtId="0" fontId="13" fillId="0" borderId="42" xfId="0" applyFont="1" applyBorder="1">
      <alignment vertical="center"/>
    </xf>
    <xf numFmtId="0" fontId="13" fillId="0" borderId="25" xfId="0" applyFont="1" applyBorder="1" applyAlignment="1">
      <alignment horizontal="center" vertical="center"/>
    </xf>
    <xf numFmtId="0" fontId="13" fillId="0" borderId="24" xfId="0" applyFont="1" applyBorder="1" applyAlignment="1">
      <alignment horizontal="centerContinuous" vertical="center"/>
    </xf>
    <xf numFmtId="0" fontId="13" fillId="0" borderId="37" xfId="0" applyFont="1" applyBorder="1">
      <alignment vertical="center"/>
    </xf>
    <xf numFmtId="0" fontId="13" fillId="0" borderId="60" xfId="0" applyFont="1" applyBorder="1" applyAlignment="1">
      <alignment horizontal="centerContinuous" vertical="center"/>
    </xf>
    <xf numFmtId="0" fontId="13" fillId="0" borderId="51" xfId="0" applyFont="1" applyBorder="1">
      <alignment vertical="center"/>
    </xf>
    <xf numFmtId="0" fontId="13" fillId="0" borderId="53" xfId="0" applyFont="1" applyBorder="1">
      <alignment vertical="center"/>
    </xf>
    <xf numFmtId="0" fontId="13" fillId="0" borderId="53" xfId="0" applyFont="1" applyFill="1" applyBorder="1">
      <alignment vertical="center"/>
    </xf>
    <xf numFmtId="0" fontId="13" fillId="0" borderId="37" xfId="0" applyFont="1" applyFill="1" applyBorder="1">
      <alignment vertical="center"/>
    </xf>
    <xf numFmtId="0" fontId="13" fillId="0" borderId="45" xfId="0" applyFont="1" applyFill="1" applyBorder="1">
      <alignment vertical="center"/>
    </xf>
    <xf numFmtId="0" fontId="13" fillId="0" borderId="51" xfId="0" applyFont="1" applyFill="1" applyBorder="1">
      <alignment vertical="center"/>
    </xf>
    <xf numFmtId="0" fontId="13" fillId="0" borderId="61" xfId="0" applyFont="1" applyBorder="1" applyAlignment="1">
      <alignment horizontal="center" vertical="center"/>
    </xf>
    <xf numFmtId="0" fontId="13" fillId="0" borderId="62" xfId="0" applyFont="1" applyBorder="1" applyAlignment="1">
      <alignment horizontal="center" vertical="center"/>
    </xf>
    <xf numFmtId="0" fontId="13" fillId="0" borderId="63" xfId="0" applyFont="1" applyBorder="1">
      <alignment vertical="center"/>
    </xf>
    <xf numFmtId="0" fontId="13" fillId="0" borderId="64" xfId="0" applyFont="1" applyBorder="1">
      <alignment vertical="center"/>
    </xf>
    <xf numFmtId="0" fontId="13" fillId="0" borderId="65" xfId="0" applyFont="1" applyBorder="1">
      <alignment vertical="center"/>
    </xf>
    <xf numFmtId="0" fontId="13" fillId="0" borderId="66" xfId="0" applyFont="1" applyBorder="1">
      <alignment vertical="center"/>
    </xf>
    <xf numFmtId="0" fontId="13" fillId="0" borderId="67" xfId="0" applyFont="1" applyBorder="1">
      <alignment vertical="center"/>
    </xf>
    <xf numFmtId="0" fontId="13" fillId="0" borderId="21" xfId="0" applyFont="1" applyBorder="1" applyAlignment="1">
      <alignment horizontal="center" vertical="center"/>
    </xf>
    <xf numFmtId="0" fontId="13" fillId="0" borderId="52" xfId="0" applyFont="1" applyBorder="1">
      <alignment vertical="center"/>
    </xf>
    <xf numFmtId="0" fontId="13" fillId="0" borderId="26" xfId="0" applyFont="1" applyBorder="1" applyAlignment="1">
      <alignment horizontal="center" vertical="center"/>
    </xf>
    <xf numFmtId="0" fontId="13" fillId="0" borderId="55" xfId="0" applyFont="1" applyBorder="1">
      <alignment vertical="center"/>
    </xf>
    <xf numFmtId="0" fontId="13" fillId="0" borderId="50" xfId="0" applyFont="1" applyFill="1" applyBorder="1">
      <alignment vertical="center"/>
    </xf>
    <xf numFmtId="0" fontId="13" fillId="4" borderId="68" xfId="0" applyFont="1" applyFill="1" applyBorder="1">
      <alignment vertical="center"/>
    </xf>
    <xf numFmtId="0" fontId="13" fillId="0" borderId="39" xfId="0" applyFont="1" applyBorder="1" applyAlignment="1">
      <alignment horizontal="centerContinuous" vertical="center"/>
    </xf>
    <xf numFmtId="0" fontId="13" fillId="0" borderId="38" xfId="0" applyFont="1" applyBorder="1" applyAlignment="1">
      <alignment horizontal="centerContinuous" vertical="center"/>
    </xf>
    <xf numFmtId="0" fontId="13" fillId="0" borderId="48" xfId="0" applyFont="1" applyBorder="1">
      <alignment vertical="center"/>
    </xf>
    <xf numFmtId="0" fontId="13" fillId="4" borderId="58" xfId="0" applyFont="1" applyFill="1" applyBorder="1">
      <alignment vertical="center"/>
    </xf>
    <xf numFmtId="0" fontId="13" fillId="0" borderId="68" xfId="0" applyFont="1" applyBorder="1">
      <alignment vertical="center"/>
    </xf>
    <xf numFmtId="0" fontId="13" fillId="0" borderId="69" xfId="0" applyFont="1" applyBorder="1">
      <alignment vertical="center"/>
    </xf>
    <xf numFmtId="0" fontId="13" fillId="0" borderId="72" xfId="0" applyFont="1" applyBorder="1" applyAlignment="1">
      <alignment horizontal="center" vertical="center"/>
    </xf>
    <xf numFmtId="0" fontId="13" fillId="0" borderId="14" xfId="0" applyFont="1" applyBorder="1">
      <alignment vertical="center"/>
    </xf>
    <xf numFmtId="0" fontId="13" fillId="0" borderId="15" xfId="0" applyFont="1" applyBorder="1">
      <alignment vertical="center"/>
    </xf>
    <xf numFmtId="0" fontId="13" fillId="0" borderId="72" xfId="0" applyFont="1" applyBorder="1" applyAlignment="1">
      <alignment horizontal="centerContinuous" vertical="center"/>
    </xf>
    <xf numFmtId="0" fontId="13" fillId="0" borderId="20" xfId="0" applyFont="1" applyBorder="1" applyAlignment="1">
      <alignment horizontal="centerContinuous" vertical="center"/>
    </xf>
    <xf numFmtId="0" fontId="13" fillId="0" borderId="29" xfId="0" applyFont="1" applyBorder="1" applyAlignment="1">
      <alignment horizontal="centerContinuous" vertical="center"/>
    </xf>
    <xf numFmtId="0" fontId="13" fillId="0" borderId="30" xfId="0" applyFont="1" applyBorder="1" applyAlignment="1">
      <alignment horizontal="centerContinuous" vertical="center"/>
    </xf>
    <xf numFmtId="0" fontId="13" fillId="0" borderId="31" xfId="0" applyFont="1" applyBorder="1" applyAlignment="1">
      <alignment horizontal="centerContinuous" vertical="center"/>
    </xf>
    <xf numFmtId="0" fontId="13" fillId="0" borderId="16" xfId="0" applyFont="1" applyBorder="1" applyAlignment="1">
      <alignment horizontal="centerContinuous" vertical="center"/>
    </xf>
    <xf numFmtId="0" fontId="13" fillId="0" borderId="71" xfId="0" applyFont="1" applyBorder="1" applyAlignment="1">
      <alignment horizontal="centerContinuous" vertical="center"/>
    </xf>
    <xf numFmtId="0" fontId="13" fillId="0" borderId="74" xfId="0" applyFont="1" applyBorder="1" applyAlignment="1">
      <alignment horizontal="centerContinuous" vertical="center"/>
    </xf>
    <xf numFmtId="0" fontId="13" fillId="0" borderId="34" xfId="0" applyFont="1" applyBorder="1" applyAlignment="1">
      <alignment horizontal="centerContinuous" vertical="center"/>
    </xf>
    <xf numFmtId="0" fontId="11" fillId="4" borderId="69" xfId="0" applyFont="1" applyFill="1" applyBorder="1">
      <alignment vertical="center"/>
    </xf>
    <xf numFmtId="0" fontId="11" fillId="4" borderId="53" xfId="0" applyFont="1" applyFill="1" applyBorder="1">
      <alignment vertical="center"/>
    </xf>
    <xf numFmtId="0" fontId="13" fillId="0" borderId="48" xfId="0" applyFont="1" applyBorder="1" applyAlignment="1">
      <alignment horizontal="centerContinuous" vertical="center" wrapText="1"/>
    </xf>
    <xf numFmtId="0" fontId="13" fillId="0" borderId="68" xfId="0" applyFont="1" applyBorder="1" applyAlignment="1">
      <alignment horizontal="centerContinuous" vertical="center"/>
    </xf>
    <xf numFmtId="0" fontId="13" fillId="0" borderId="14" xfId="0" applyFont="1" applyBorder="1" applyAlignment="1">
      <alignment horizontal="centerContinuous" vertical="center" wrapText="1"/>
    </xf>
    <xf numFmtId="0" fontId="13" fillId="0" borderId="15" xfId="0" applyFont="1" applyBorder="1" applyAlignment="1">
      <alignment horizontal="centerContinuous" vertical="center"/>
    </xf>
    <xf numFmtId="0" fontId="13" fillId="0" borderId="14" xfId="0" applyFont="1" applyBorder="1" applyAlignment="1">
      <alignment horizontal="centerContinuous" vertical="center"/>
    </xf>
    <xf numFmtId="180" fontId="13" fillId="0" borderId="70" xfId="1" applyNumberFormat="1" applyFont="1" applyFill="1" applyBorder="1">
      <alignment vertical="center"/>
    </xf>
    <xf numFmtId="0" fontId="13" fillId="0" borderId="6" xfId="0" applyFont="1" applyBorder="1" applyAlignment="1">
      <alignment vertical="center" textRotation="255"/>
    </xf>
    <xf numFmtId="0" fontId="21" fillId="0" borderId="1" xfId="0" applyFont="1" applyFill="1" applyBorder="1" applyAlignment="1">
      <alignment horizontal="justify" vertical="center" wrapText="1"/>
    </xf>
    <xf numFmtId="0" fontId="35"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8" fillId="3" borderId="1" xfId="0" applyFont="1" applyFill="1" applyBorder="1" applyAlignment="1">
      <alignment horizontal="justify" vertical="center" wrapText="1"/>
    </xf>
    <xf numFmtId="179" fontId="13" fillId="0" borderId="44" xfId="0" applyNumberFormat="1" applyFont="1" applyBorder="1" applyAlignment="1">
      <alignment horizontal="right" vertical="center"/>
    </xf>
    <xf numFmtId="0" fontId="18" fillId="0" borderId="0" xfId="0" applyFont="1" applyFill="1" applyAlignment="1">
      <alignment horizontal="left" vertical="center"/>
    </xf>
    <xf numFmtId="0" fontId="12" fillId="0" borderId="0" xfId="0" applyFont="1" applyFill="1" applyAlignment="1">
      <alignment horizontal="center" vertical="center"/>
    </xf>
    <xf numFmtId="0" fontId="19" fillId="0" borderId="0" xfId="0" applyFont="1" applyFill="1">
      <alignment vertical="center"/>
    </xf>
    <xf numFmtId="0" fontId="12" fillId="0" borderId="0" xfId="0" applyFont="1" applyFill="1" applyBorder="1">
      <alignment vertical="center"/>
    </xf>
    <xf numFmtId="0" fontId="12" fillId="0" borderId="1" xfId="0" applyFont="1" applyFill="1" applyBorder="1">
      <alignment vertical="center"/>
    </xf>
    <xf numFmtId="0" fontId="13" fillId="0" borderId="0" xfId="0" applyFont="1" applyFill="1" applyAlignment="1">
      <alignment horizontal="center" vertical="center"/>
    </xf>
    <xf numFmtId="0" fontId="12" fillId="0" borderId="0" xfId="0" applyFont="1" applyFill="1" applyBorder="1" applyAlignment="1">
      <alignment horizontal="center" vertical="center"/>
    </xf>
    <xf numFmtId="0" fontId="11" fillId="0" borderId="3" xfId="0" applyFont="1" applyFill="1" applyBorder="1" applyAlignment="1">
      <alignment horizontal="centerContinuous" vertical="center"/>
    </xf>
    <xf numFmtId="0" fontId="11" fillId="0" borderId="4" xfId="0" applyFont="1" applyFill="1" applyBorder="1" applyAlignment="1">
      <alignment horizontal="centerContinuous"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0" xfId="0"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0" xfId="0" applyFont="1" applyBorder="1" applyAlignment="1">
      <alignment horizontal="center" vertical="center"/>
    </xf>
    <xf numFmtId="0" fontId="42" fillId="0" borderId="0" xfId="0" applyFont="1" applyFill="1" applyAlignment="1">
      <alignment horizontal="left" vertical="center"/>
    </xf>
    <xf numFmtId="0" fontId="43" fillId="0" borderId="1" xfId="0" applyFont="1" applyFill="1" applyBorder="1" applyAlignment="1">
      <alignment horizontal="center" vertical="center" wrapText="1"/>
    </xf>
    <xf numFmtId="0" fontId="43" fillId="0" borderId="0" xfId="0" applyFont="1" applyFill="1" applyBorder="1" applyAlignment="1">
      <alignment horizontal="center" vertical="center" wrapText="1"/>
    </xf>
    <xf numFmtId="0" fontId="43" fillId="0" borderId="1" xfId="0" applyFont="1" applyFill="1" applyBorder="1" applyAlignment="1">
      <alignment horizontal="center" vertical="center"/>
    </xf>
    <xf numFmtId="0" fontId="11" fillId="0" borderId="0" xfId="0" applyFont="1" applyFill="1" applyBorder="1" applyAlignment="1">
      <alignment horizontal="left" vertical="center" shrinkToFit="1"/>
    </xf>
    <xf numFmtId="0" fontId="13" fillId="0" borderId="77" xfId="0" applyFont="1" applyBorder="1">
      <alignment vertical="center"/>
    </xf>
    <xf numFmtId="177" fontId="37" fillId="0" borderId="8" xfId="0" applyNumberFormat="1" applyFont="1" applyFill="1" applyBorder="1">
      <alignment vertical="center"/>
    </xf>
    <xf numFmtId="177" fontId="33" fillId="0" borderId="8" xfId="0" applyNumberFormat="1" applyFont="1" applyFill="1" applyBorder="1">
      <alignment vertical="center"/>
    </xf>
    <xf numFmtId="0" fontId="37" fillId="0" borderId="3" xfId="0" applyFont="1" applyFill="1" applyBorder="1">
      <alignment vertical="center"/>
    </xf>
    <xf numFmtId="177" fontId="17" fillId="0" borderId="0" xfId="0" applyNumberFormat="1" applyFont="1" applyFill="1" applyBorder="1">
      <alignment vertical="center"/>
    </xf>
    <xf numFmtId="0" fontId="11" fillId="4" borderId="60" xfId="0" applyFont="1" applyFill="1" applyBorder="1">
      <alignment vertical="center"/>
    </xf>
    <xf numFmtId="0" fontId="13" fillId="4" borderId="49" xfId="0" applyFont="1" applyFill="1" applyBorder="1">
      <alignment vertical="center"/>
    </xf>
    <xf numFmtId="0" fontId="13" fillId="4" borderId="43" xfId="0" applyFont="1" applyFill="1" applyBorder="1">
      <alignment vertical="center"/>
    </xf>
    <xf numFmtId="0" fontId="13" fillId="4" borderId="44" xfId="0" applyFont="1" applyFill="1" applyBorder="1">
      <alignment vertical="center"/>
    </xf>
    <xf numFmtId="0" fontId="13" fillId="0" borderId="43" xfId="0" applyFont="1" applyFill="1" applyBorder="1">
      <alignment vertical="center"/>
    </xf>
    <xf numFmtId="176" fontId="13" fillId="0" borderId="60" xfId="0" applyNumberFormat="1" applyFont="1" applyBorder="1">
      <alignment vertical="center"/>
    </xf>
    <xf numFmtId="176" fontId="13" fillId="0" borderId="76" xfId="0" applyNumberFormat="1" applyFont="1" applyBorder="1">
      <alignment vertical="center"/>
    </xf>
    <xf numFmtId="176" fontId="13" fillId="0" borderId="49" xfId="0" applyNumberFormat="1" applyFont="1" applyBorder="1">
      <alignment vertical="center"/>
    </xf>
    <xf numFmtId="176" fontId="33" fillId="0" borderId="13" xfId="0" applyNumberFormat="1" applyFont="1" applyBorder="1">
      <alignment vertical="center"/>
    </xf>
    <xf numFmtId="176" fontId="37" fillId="2" borderId="34" xfId="0" applyNumberFormat="1" applyFont="1" applyFill="1" applyBorder="1">
      <alignment vertical="center"/>
    </xf>
    <xf numFmtId="176" fontId="33" fillId="2" borderId="34" xfId="0" applyNumberFormat="1" applyFont="1" applyFill="1" applyBorder="1">
      <alignment vertical="center"/>
    </xf>
    <xf numFmtId="176" fontId="37" fillId="2" borderId="30" xfId="0" applyNumberFormat="1" applyFont="1" applyFill="1" applyBorder="1">
      <alignment vertical="center"/>
    </xf>
    <xf numFmtId="176" fontId="33" fillId="2" borderId="30" xfId="0" applyNumberFormat="1" applyFont="1" applyFill="1" applyBorder="1">
      <alignment vertical="center"/>
    </xf>
    <xf numFmtId="176" fontId="37" fillId="2" borderId="31" xfId="0" applyNumberFormat="1" applyFont="1" applyFill="1" applyBorder="1">
      <alignment vertical="center"/>
    </xf>
    <xf numFmtId="176" fontId="33" fillId="2" borderId="31" xfId="0" applyNumberFormat="1" applyFont="1" applyFill="1" applyBorder="1">
      <alignment vertical="center"/>
    </xf>
    <xf numFmtId="179" fontId="37" fillId="2" borderId="3" xfId="0" applyNumberFormat="1" applyFont="1" applyFill="1" applyBorder="1">
      <alignment vertical="center"/>
    </xf>
    <xf numFmtId="179" fontId="17" fillId="2" borderId="78" xfId="0" applyNumberFormat="1" applyFont="1" applyFill="1" applyBorder="1">
      <alignment vertical="center"/>
    </xf>
    <xf numFmtId="179" fontId="33" fillId="2" borderId="4" xfId="0" applyNumberFormat="1" applyFont="1" applyFill="1" applyBorder="1">
      <alignment vertical="center"/>
    </xf>
    <xf numFmtId="0" fontId="45" fillId="0" borderId="0" xfId="0" applyFont="1">
      <alignment vertical="center"/>
    </xf>
    <xf numFmtId="0" fontId="44" fillId="0" borderId="0" xfId="0" applyFont="1" applyFill="1" applyBorder="1" applyAlignment="1">
      <alignment horizontal="center" vertical="center"/>
    </xf>
    <xf numFmtId="0" fontId="13" fillId="0" borderId="10" xfId="0" applyFont="1" applyBorder="1">
      <alignment vertical="center"/>
    </xf>
    <xf numFmtId="0" fontId="13" fillId="0" borderId="0" xfId="0" applyFont="1" applyFill="1" applyBorder="1" applyAlignment="1">
      <alignment horizontal="centerContinuous" vertical="center"/>
    </xf>
    <xf numFmtId="176" fontId="13" fillId="0" borderId="0" xfId="0" applyNumberFormat="1" applyFont="1" applyFill="1" applyBorder="1">
      <alignmen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Continuous" vertical="center"/>
    </xf>
    <xf numFmtId="38" fontId="12" fillId="0" borderId="0" xfId="1" applyFont="1" applyFill="1" applyBorder="1">
      <alignment vertical="center"/>
    </xf>
    <xf numFmtId="180" fontId="46" fillId="0" borderId="0" xfId="1" applyNumberFormat="1" applyFont="1" applyFill="1" applyBorder="1">
      <alignment vertical="center"/>
    </xf>
    <xf numFmtId="0" fontId="11" fillId="0" borderId="13" xfId="0" applyFont="1" applyBorder="1" applyAlignment="1">
      <alignment horizontal="centerContinuous" vertical="center"/>
    </xf>
    <xf numFmtId="38" fontId="13" fillId="4" borderId="14" xfId="1" applyFont="1" applyFill="1" applyBorder="1">
      <alignment vertical="center"/>
    </xf>
    <xf numFmtId="38" fontId="13" fillId="4" borderId="70" xfId="1" applyFont="1" applyFill="1" applyBorder="1">
      <alignment vertical="center"/>
    </xf>
    <xf numFmtId="0" fontId="17" fillId="2" borderId="3" xfId="0" applyFont="1" applyFill="1" applyBorder="1">
      <alignment vertical="center"/>
    </xf>
    <xf numFmtId="0" fontId="13" fillId="4" borderId="13" xfId="0" applyFont="1" applyFill="1" applyBorder="1">
      <alignment vertical="center"/>
    </xf>
    <xf numFmtId="0" fontId="13" fillId="4" borderId="70" xfId="0" applyFont="1" applyFill="1" applyBorder="1">
      <alignment vertical="center"/>
    </xf>
    <xf numFmtId="0" fontId="13" fillId="0" borderId="70" xfId="0" applyFont="1" applyBorder="1" applyAlignment="1">
      <alignment horizontal="right" vertical="center"/>
    </xf>
    <xf numFmtId="0" fontId="25" fillId="5" borderId="1" xfId="0" applyFont="1" applyFill="1" applyBorder="1" applyAlignment="1">
      <alignment horizontal="center" vertical="center" wrapText="1"/>
    </xf>
    <xf numFmtId="0" fontId="49" fillId="0" borderId="1" xfId="0" applyFont="1" applyFill="1" applyBorder="1" applyAlignment="1">
      <alignment horizontal="justify" vertical="center" wrapText="1"/>
    </xf>
    <xf numFmtId="0" fontId="49" fillId="0" borderId="0" xfId="0" applyFont="1" applyFill="1" applyBorder="1" applyAlignment="1">
      <alignment horizontal="justify" vertical="center" wrapText="1"/>
    </xf>
    <xf numFmtId="0" fontId="49" fillId="0" borderId="4" xfId="0" applyFont="1" applyFill="1" applyBorder="1" applyAlignment="1">
      <alignment horizontal="left" vertical="center" shrinkToFit="1"/>
    </xf>
    <xf numFmtId="0" fontId="49" fillId="0" borderId="0" xfId="0" applyFont="1" applyFill="1">
      <alignment vertical="center"/>
    </xf>
    <xf numFmtId="0" fontId="25" fillId="0" borderId="79" xfId="0" applyFont="1" applyFill="1" applyBorder="1" applyAlignment="1">
      <alignment vertical="center"/>
    </xf>
    <xf numFmtId="0" fontId="25" fillId="0" borderId="8" xfId="0" applyFont="1" applyFill="1" applyBorder="1" applyAlignment="1">
      <alignment vertical="center"/>
    </xf>
    <xf numFmtId="0" fontId="25" fillId="0" borderId="81" xfId="0" applyFont="1" applyFill="1" applyBorder="1" applyAlignment="1">
      <alignment vertical="center"/>
    </xf>
    <xf numFmtId="0" fontId="51" fillId="0" borderId="0" xfId="0" applyFont="1" applyFill="1" applyBorder="1" applyAlignment="1">
      <alignment vertical="center" wrapText="1"/>
    </xf>
    <xf numFmtId="0" fontId="25" fillId="0" borderId="0" xfId="0" applyFont="1" applyFill="1">
      <alignment vertical="center"/>
    </xf>
    <xf numFmtId="176" fontId="31" fillId="0" borderId="0" xfId="0" applyNumberFormat="1" applyFont="1" applyFill="1" applyBorder="1" applyAlignment="1">
      <alignment horizontal="center" vertical="center" shrinkToFit="1"/>
    </xf>
    <xf numFmtId="0" fontId="25" fillId="0" borderId="8" xfId="0" applyFont="1" applyFill="1" applyBorder="1" applyAlignment="1">
      <alignment horizontal="center" vertical="center"/>
    </xf>
    <xf numFmtId="0" fontId="11" fillId="0" borderId="0" xfId="0" applyFont="1" applyFill="1" applyBorder="1" applyAlignment="1">
      <alignment horizontal="center" vertical="center"/>
    </xf>
    <xf numFmtId="0" fontId="52" fillId="0" borderId="80" xfId="0" applyFont="1" applyFill="1" applyBorder="1" applyAlignment="1">
      <alignment horizontal="center" vertical="center" shrinkToFit="1"/>
    </xf>
    <xf numFmtId="0" fontId="43" fillId="0" borderId="20" xfId="0" applyFont="1" applyFill="1" applyBorder="1" applyAlignment="1">
      <alignment horizontal="center" vertical="center"/>
    </xf>
    <xf numFmtId="0" fontId="47" fillId="0" borderId="1" xfId="0" applyFont="1" applyFill="1" applyBorder="1" applyAlignment="1">
      <alignment horizontal="center" vertical="center"/>
    </xf>
    <xf numFmtId="0" fontId="50" fillId="0" borderId="1" xfId="0" applyFont="1" applyFill="1" applyBorder="1" applyAlignment="1">
      <alignment horizontal="justify" vertical="center" wrapText="1"/>
    </xf>
    <xf numFmtId="179" fontId="47" fillId="0" borderId="3" xfId="0" applyNumberFormat="1" applyFont="1" applyFill="1" applyBorder="1" applyAlignment="1">
      <alignment horizontal="center" vertical="center"/>
    </xf>
    <xf numFmtId="179" fontId="49" fillId="0" borderId="4" xfId="0" applyNumberFormat="1" applyFont="1" applyFill="1" applyBorder="1" applyAlignment="1">
      <alignment horizontal="left" vertical="center" shrinkToFit="1"/>
    </xf>
    <xf numFmtId="179" fontId="47" fillId="0" borderId="3" xfId="0" applyNumberFormat="1" applyFont="1" applyFill="1" applyBorder="1" applyAlignment="1">
      <alignment horizontal="center" vertical="center" shrinkToFit="1"/>
    </xf>
    <xf numFmtId="0" fontId="49" fillId="7" borderId="4" xfId="0" applyFont="1" applyFill="1" applyBorder="1" applyAlignment="1" applyProtection="1">
      <alignment horizontal="left" vertical="center" shrinkToFit="1"/>
      <protection locked="0"/>
    </xf>
    <xf numFmtId="0" fontId="13" fillId="7" borderId="16" xfId="0" applyFont="1" applyFill="1" applyBorder="1" applyProtection="1">
      <alignment vertical="center"/>
      <protection locked="0"/>
    </xf>
    <xf numFmtId="181" fontId="13" fillId="0" borderId="0" xfId="0" applyNumberFormat="1" applyFont="1" applyFill="1">
      <alignment vertical="center"/>
    </xf>
    <xf numFmtId="181" fontId="13" fillId="2" borderId="85" xfId="0" applyNumberFormat="1" applyFont="1" applyFill="1" applyBorder="1">
      <alignment vertical="center"/>
    </xf>
    <xf numFmtId="181" fontId="13" fillId="2" borderId="39" xfId="0" applyNumberFormat="1" applyFont="1" applyFill="1" applyBorder="1">
      <alignment vertical="center"/>
    </xf>
    <xf numFmtId="181" fontId="13" fillId="2" borderId="86" xfId="0" applyNumberFormat="1" applyFont="1" applyFill="1" applyBorder="1">
      <alignment vertical="center"/>
    </xf>
    <xf numFmtId="181" fontId="13" fillId="2" borderId="87" xfId="0" applyNumberFormat="1" applyFont="1" applyFill="1" applyBorder="1">
      <alignment vertical="center"/>
    </xf>
    <xf numFmtId="179" fontId="37" fillId="2" borderId="29" xfId="0" applyNumberFormat="1" applyFont="1" applyFill="1" applyBorder="1">
      <alignment vertical="center"/>
    </xf>
    <xf numFmtId="179" fontId="33" fillId="2" borderId="29" xfId="0" applyNumberFormat="1" applyFont="1" applyFill="1" applyBorder="1">
      <alignment vertical="center"/>
    </xf>
    <xf numFmtId="181" fontId="37" fillId="2" borderId="22" xfId="0" applyNumberFormat="1" applyFont="1" applyFill="1" applyBorder="1">
      <alignment vertical="center"/>
    </xf>
    <xf numFmtId="181" fontId="37" fillId="2" borderId="24" xfId="0" applyNumberFormat="1" applyFont="1" applyFill="1" applyBorder="1">
      <alignment vertical="center"/>
    </xf>
    <xf numFmtId="176" fontId="33" fillId="2" borderId="13" xfId="0" applyNumberFormat="1" applyFont="1" applyFill="1" applyBorder="1">
      <alignment vertical="center"/>
    </xf>
    <xf numFmtId="0" fontId="13" fillId="2" borderId="14" xfId="0" applyFont="1" applyFill="1" applyBorder="1">
      <alignment vertical="center"/>
    </xf>
    <xf numFmtId="0" fontId="13" fillId="2" borderId="43" xfId="0" applyFont="1" applyFill="1" applyBorder="1">
      <alignment vertical="center"/>
    </xf>
    <xf numFmtId="0" fontId="55" fillId="0" borderId="0" xfId="0" applyFont="1" applyFill="1" applyBorder="1" applyAlignment="1">
      <alignment horizontal="justify" vertical="center" wrapText="1"/>
    </xf>
    <xf numFmtId="0" fontId="55" fillId="0" borderId="0" xfId="0" applyFont="1" applyFill="1" applyBorder="1" applyAlignment="1">
      <alignment horizontal="center" vertical="center"/>
    </xf>
    <xf numFmtId="0" fontId="55" fillId="0" borderId="0" xfId="0" applyFont="1" applyFill="1" applyBorder="1" applyAlignment="1">
      <alignment horizontal="left" vertical="center" shrinkToFit="1"/>
    </xf>
    <xf numFmtId="0" fontId="55" fillId="0" borderId="0" xfId="0" applyFont="1" applyFill="1">
      <alignment vertical="center"/>
    </xf>
    <xf numFmtId="0" fontId="57" fillId="0" borderId="0" xfId="0" applyFont="1" applyFill="1" applyBorder="1" applyAlignment="1">
      <alignment horizontal="center" vertical="center"/>
    </xf>
    <xf numFmtId="0" fontId="55" fillId="0" borderId="0" xfId="0" applyFont="1" applyFill="1" applyBorder="1" applyAlignment="1">
      <alignment vertical="center" wrapText="1"/>
    </xf>
    <xf numFmtId="0" fontId="56" fillId="0" borderId="0" xfId="0" applyFont="1" applyFill="1">
      <alignment vertical="center"/>
    </xf>
    <xf numFmtId="176" fontId="33" fillId="0" borderId="13" xfId="0" applyNumberFormat="1" applyFont="1" applyFill="1" applyBorder="1">
      <alignment vertical="center"/>
    </xf>
    <xf numFmtId="0" fontId="13" fillId="0" borderId="14" xfId="0" applyFont="1" applyFill="1" applyBorder="1">
      <alignment vertical="center"/>
    </xf>
    <xf numFmtId="0" fontId="13" fillId="0" borderId="49" xfId="0" applyFont="1" applyBorder="1" applyAlignment="1">
      <alignment horizontal="centerContinuous" vertical="center" wrapText="1"/>
    </xf>
    <xf numFmtId="179" fontId="13" fillId="0" borderId="1" xfId="0" applyNumberFormat="1" applyFont="1" applyBorder="1" applyAlignment="1">
      <alignment horizontal="right" vertical="center"/>
    </xf>
    <xf numFmtId="179" fontId="13" fillId="0" borderId="7" xfId="0" applyNumberFormat="1" applyFont="1" applyBorder="1" applyAlignment="1">
      <alignment horizontal="right" vertical="center"/>
    </xf>
    <xf numFmtId="0" fontId="13" fillId="4" borderId="88" xfId="0" applyFont="1" applyFill="1" applyBorder="1">
      <alignment vertical="center"/>
    </xf>
    <xf numFmtId="0" fontId="13" fillId="0" borderId="19" xfId="0" applyFont="1" applyFill="1" applyBorder="1">
      <alignment vertical="center"/>
    </xf>
    <xf numFmtId="0" fontId="13" fillId="4" borderId="18" xfId="0" applyFont="1" applyFill="1" applyBorder="1">
      <alignment vertical="center"/>
    </xf>
    <xf numFmtId="179" fontId="13" fillId="0" borderId="6" xfId="0" applyNumberFormat="1" applyFont="1" applyBorder="1" applyAlignment="1">
      <alignment horizontal="right" vertical="center"/>
    </xf>
    <xf numFmtId="0" fontId="13" fillId="0" borderId="18" xfId="0" applyFont="1" applyFill="1" applyBorder="1">
      <alignment vertical="center"/>
    </xf>
    <xf numFmtId="179" fontId="13" fillId="0" borderId="79" xfId="0" applyNumberFormat="1" applyFont="1" applyBorder="1" applyAlignment="1">
      <alignment horizontal="left" vertical="center"/>
    </xf>
    <xf numFmtId="0" fontId="13" fillId="0" borderId="70" xfId="0" applyFont="1" applyBorder="1">
      <alignment vertical="center"/>
    </xf>
    <xf numFmtId="176" fontId="13" fillId="0" borderId="70" xfId="0" applyNumberFormat="1" applyFont="1" applyFill="1" applyBorder="1">
      <alignment vertical="center"/>
    </xf>
    <xf numFmtId="0" fontId="24" fillId="0" borderId="0" xfId="0" applyFont="1" applyFill="1" applyBorder="1" applyAlignment="1">
      <alignment horizontal="left" vertical="center"/>
    </xf>
    <xf numFmtId="0" fontId="11" fillId="4" borderId="58" xfId="0" applyFont="1" applyFill="1" applyBorder="1">
      <alignment vertical="center"/>
    </xf>
    <xf numFmtId="0" fontId="11" fillId="4" borderId="3" xfId="0" applyFont="1" applyFill="1" applyBorder="1">
      <alignment vertical="center"/>
    </xf>
    <xf numFmtId="0" fontId="11" fillId="4" borderId="46" xfId="0" applyFont="1" applyFill="1" applyBorder="1">
      <alignment vertical="center"/>
    </xf>
    <xf numFmtId="176" fontId="47" fillId="7" borderId="3" xfId="0" applyNumberFormat="1" applyFont="1" applyFill="1" applyBorder="1" applyAlignment="1" applyProtection="1">
      <alignment horizontal="center" vertical="center" shrinkToFit="1"/>
      <protection locked="0"/>
    </xf>
    <xf numFmtId="0" fontId="49" fillId="5" borderId="1" xfId="0" applyFont="1" applyFill="1" applyBorder="1" applyAlignment="1">
      <alignment horizontal="center" vertical="center"/>
    </xf>
    <xf numFmtId="0" fontId="49" fillId="0" borderId="0" xfId="0" applyFont="1" applyFill="1" applyBorder="1" applyAlignment="1">
      <alignment horizontal="center" vertical="center"/>
    </xf>
    <xf numFmtId="0" fontId="49" fillId="2" borderId="1" xfId="0" applyFont="1" applyFill="1" applyBorder="1" applyAlignment="1">
      <alignment horizontal="center" vertical="center" wrapText="1"/>
    </xf>
    <xf numFmtId="0" fontId="49" fillId="5" borderId="89" xfId="0" applyFont="1" applyFill="1" applyBorder="1" applyAlignment="1">
      <alignment horizontal="center" vertical="center"/>
    </xf>
    <xf numFmtId="0" fontId="49" fillId="0" borderId="1" xfId="0" applyFont="1" applyFill="1" applyBorder="1" applyAlignment="1">
      <alignment vertical="center" wrapText="1"/>
    </xf>
    <xf numFmtId="0" fontId="49" fillId="0" borderId="89" xfId="0" applyFont="1" applyFill="1" applyBorder="1" applyAlignment="1">
      <alignment vertical="center" wrapText="1"/>
    </xf>
    <xf numFmtId="0" fontId="50" fillId="0" borderId="0" xfId="0" applyFont="1" applyAlignment="1">
      <alignment vertical="center" wrapText="1"/>
    </xf>
    <xf numFmtId="0" fontId="49" fillId="0" borderId="83" xfId="0" applyFont="1" applyFill="1" applyBorder="1" applyAlignment="1">
      <alignment vertical="center" wrapText="1"/>
    </xf>
    <xf numFmtId="0" fontId="49" fillId="0" borderId="90" xfId="0" applyFont="1" applyFill="1" applyBorder="1" applyAlignment="1">
      <alignment vertical="center" wrapText="1"/>
    </xf>
    <xf numFmtId="0" fontId="49" fillId="7" borderId="3" xfId="0" applyFont="1" applyFill="1" applyBorder="1" applyAlignment="1">
      <alignment vertical="center" wrapText="1"/>
    </xf>
    <xf numFmtId="0" fontId="49" fillId="2" borderId="3" xfId="0" applyFont="1" applyFill="1" applyBorder="1" applyAlignment="1">
      <alignment horizontal="center" vertical="center"/>
    </xf>
    <xf numFmtId="0" fontId="13" fillId="0" borderId="1" xfId="0" applyFont="1" applyBorder="1" applyAlignment="1">
      <alignment horizontal="center" vertical="center"/>
    </xf>
    <xf numFmtId="180" fontId="13" fillId="0" borderId="1" xfId="1" applyNumberFormat="1" applyFont="1" applyBorder="1">
      <alignment vertical="center"/>
    </xf>
    <xf numFmtId="179" fontId="17" fillId="2" borderId="78" xfId="0" applyNumberFormat="1" applyFont="1" applyFill="1" applyBorder="1">
      <alignment vertical="center"/>
    </xf>
    <xf numFmtId="176" fontId="33" fillId="2" borderId="4" xfId="0" applyNumberFormat="1" applyFont="1" applyFill="1" applyBorder="1">
      <alignment vertical="center"/>
    </xf>
    <xf numFmtId="176" fontId="37" fillId="2" borderId="20" xfId="0" applyNumberFormat="1" applyFont="1" applyFill="1" applyBorder="1">
      <alignment vertical="center"/>
    </xf>
    <xf numFmtId="0" fontId="11" fillId="0" borderId="6" xfId="0" applyFont="1" applyFill="1" applyBorder="1" applyAlignment="1">
      <alignment horizontal="center" vertical="center" textRotation="255" shrinkToFit="1"/>
    </xf>
    <xf numFmtId="0" fontId="11" fillId="0" borderId="5" xfId="0" applyFont="1" applyFill="1" applyBorder="1" applyAlignment="1">
      <alignment horizontal="center" vertical="center" textRotation="255" shrinkToFit="1"/>
    </xf>
    <xf numFmtId="0" fontId="11" fillId="0" borderId="7" xfId="0" applyFont="1" applyFill="1" applyBorder="1" applyAlignment="1">
      <alignment horizontal="center" vertical="center" textRotation="255" shrinkToFit="1"/>
    </xf>
    <xf numFmtId="0" fontId="11" fillId="0" borderId="6" xfId="0" applyFont="1" applyFill="1" applyBorder="1" applyAlignment="1">
      <alignment horizontal="center" vertical="center" textRotation="255"/>
    </xf>
    <xf numFmtId="0" fontId="11" fillId="0" borderId="5" xfId="0" applyFont="1" applyFill="1" applyBorder="1" applyAlignment="1">
      <alignment horizontal="center" vertical="center" textRotation="255"/>
    </xf>
    <xf numFmtId="0" fontId="11" fillId="0" borderId="7" xfId="0" applyFont="1" applyFill="1" applyBorder="1" applyAlignment="1">
      <alignment horizontal="center" vertical="center" textRotation="255"/>
    </xf>
    <xf numFmtId="0" fontId="11" fillId="0" borderId="1" xfId="0" applyFont="1" applyFill="1" applyBorder="1" applyAlignment="1">
      <alignment horizontal="center" vertical="center" textRotation="255"/>
    </xf>
    <xf numFmtId="0" fontId="25" fillId="5" borderId="6" xfId="0" applyFont="1" applyFill="1" applyBorder="1" applyAlignment="1">
      <alignment horizontal="center" vertical="center" wrapText="1"/>
    </xf>
    <xf numFmtId="0" fontId="0" fillId="0" borderId="7" xfId="0" applyBorder="1" applyAlignment="1">
      <alignment horizontal="center" vertical="center" wrapText="1"/>
    </xf>
    <xf numFmtId="0" fontId="55" fillId="0" borderId="49" xfId="0" applyFont="1" applyFill="1" applyBorder="1" applyAlignment="1">
      <alignment vertical="center"/>
    </xf>
    <xf numFmtId="0" fontId="56" fillId="0" borderId="49" xfId="0" applyFont="1" applyBorder="1" applyAlignment="1">
      <alignment vertical="center"/>
    </xf>
    <xf numFmtId="0" fontId="19" fillId="6" borderId="0" xfId="0" applyFont="1" applyFill="1" applyAlignment="1">
      <alignment horizontal="left" vertical="center" wrapText="1"/>
    </xf>
    <xf numFmtId="0" fontId="19" fillId="6" borderId="0" xfId="0" applyFont="1" applyFill="1" applyAlignment="1">
      <alignment horizontal="left" vertical="center"/>
    </xf>
    <xf numFmtId="0" fontId="52" fillId="8" borderId="60" xfId="0" applyFont="1" applyFill="1" applyBorder="1" applyAlignment="1">
      <alignment horizontal="center" vertical="center"/>
    </xf>
    <xf numFmtId="0" fontId="52" fillId="8" borderId="49" xfId="0" applyFont="1" applyFill="1" applyBorder="1" applyAlignment="1">
      <alignment horizontal="center" vertical="center"/>
    </xf>
    <xf numFmtId="0" fontId="17" fillId="0" borderId="60" xfId="0" applyFont="1" applyFill="1" applyBorder="1" applyAlignment="1">
      <alignment horizontal="center" vertical="center"/>
    </xf>
    <xf numFmtId="0" fontId="17" fillId="0" borderId="49" xfId="0" applyFont="1" applyFill="1" applyBorder="1" applyAlignment="1">
      <alignment horizontal="center" vertical="center"/>
    </xf>
    <xf numFmtId="0" fontId="17" fillId="0" borderId="50" xfId="0" applyFont="1" applyFill="1" applyBorder="1" applyAlignment="1">
      <alignment horizontal="center" vertical="center"/>
    </xf>
    <xf numFmtId="0" fontId="49" fillId="0" borderId="6" xfId="0" applyFont="1" applyFill="1" applyBorder="1" applyAlignment="1">
      <alignment horizontal="left" vertical="center" wrapText="1"/>
    </xf>
    <xf numFmtId="0" fontId="49" fillId="0" borderId="7" xfId="0" applyFont="1" applyFill="1" applyBorder="1" applyAlignment="1">
      <alignment horizontal="left" vertical="center" wrapText="1"/>
    </xf>
    <xf numFmtId="0" fontId="25" fillId="5" borderId="6" xfId="0" applyFont="1" applyFill="1" applyBorder="1" applyAlignment="1">
      <alignment horizontal="center" vertical="center" textRotation="255"/>
    </xf>
    <xf numFmtId="0" fontId="25" fillId="5" borderId="5" xfId="0" applyFont="1" applyFill="1" applyBorder="1" applyAlignment="1">
      <alignment horizontal="center" vertical="center" textRotation="255"/>
    </xf>
    <xf numFmtId="0" fontId="25" fillId="5" borderId="7" xfId="0" applyFont="1" applyFill="1" applyBorder="1" applyAlignment="1">
      <alignment horizontal="center" vertical="center" textRotation="255"/>
    </xf>
    <xf numFmtId="0" fontId="25" fillId="5" borderId="82" xfId="0" applyFont="1" applyFill="1" applyBorder="1" applyAlignment="1">
      <alignment horizontal="center" vertical="center" textRotation="255"/>
    </xf>
    <xf numFmtId="0" fontId="49" fillId="2" borderId="3" xfId="0" applyFont="1" applyFill="1" applyBorder="1" applyAlignment="1">
      <alignment horizontal="center" vertical="center" wrapText="1"/>
    </xf>
    <xf numFmtId="0" fontId="49" fillId="2" borderId="4" xfId="0" applyFont="1" applyFill="1" applyBorder="1" applyAlignment="1">
      <alignment horizontal="center" vertical="center"/>
    </xf>
    <xf numFmtId="0" fontId="25" fillId="5" borderId="18" xfId="0" applyFont="1" applyFill="1" applyBorder="1" applyAlignment="1">
      <alignment horizontal="center" vertical="center" textRotation="255" shrinkToFit="1"/>
    </xf>
    <xf numFmtId="0" fontId="25" fillId="5" borderId="19" xfId="0" applyFont="1" applyFill="1" applyBorder="1" applyAlignment="1">
      <alignment horizontal="center" vertical="center" textRotation="255" shrinkToFit="1"/>
    </xf>
    <xf numFmtId="0" fontId="25" fillId="5" borderId="9" xfId="0" applyFont="1" applyFill="1" applyBorder="1" applyAlignment="1">
      <alignment horizontal="center" vertical="center" textRotation="255" shrinkToFit="1"/>
    </xf>
    <xf numFmtId="0" fontId="25" fillId="5" borderId="2" xfId="0" applyFont="1" applyFill="1" applyBorder="1" applyAlignment="1">
      <alignment horizontal="center" vertical="center" textRotation="255" shrinkToFit="1"/>
    </xf>
    <xf numFmtId="0" fontId="25" fillId="5" borderId="45" xfId="0" applyFont="1" applyFill="1" applyBorder="1" applyAlignment="1">
      <alignment horizontal="center" vertical="center" textRotation="255" shrinkToFit="1"/>
    </xf>
    <xf numFmtId="0" fontId="25" fillId="5" borderId="28" xfId="0" applyFont="1" applyFill="1" applyBorder="1" applyAlignment="1">
      <alignment horizontal="center" vertical="center" textRotation="255" shrinkToFit="1"/>
    </xf>
    <xf numFmtId="0" fontId="25" fillId="5" borderId="18" xfId="0" applyFont="1" applyFill="1" applyBorder="1" applyAlignment="1">
      <alignment horizontal="center" vertical="center" textRotation="255"/>
    </xf>
    <xf numFmtId="0" fontId="25" fillId="5" borderId="19" xfId="0" applyFont="1" applyFill="1" applyBorder="1" applyAlignment="1">
      <alignment horizontal="center" vertical="center" textRotation="255"/>
    </xf>
    <xf numFmtId="0" fontId="25" fillId="5" borderId="9" xfId="0" applyFont="1" applyFill="1" applyBorder="1" applyAlignment="1">
      <alignment horizontal="center" vertical="center" textRotation="255"/>
    </xf>
    <xf numFmtId="0" fontId="25" fillId="5" borderId="2" xfId="0" applyFont="1" applyFill="1" applyBorder="1" applyAlignment="1">
      <alignment horizontal="center" vertical="center" textRotation="255"/>
    </xf>
    <xf numFmtId="0" fontId="25" fillId="5" borderId="45" xfId="0" applyFont="1" applyFill="1" applyBorder="1" applyAlignment="1">
      <alignment horizontal="center" vertical="center" textRotation="255"/>
    </xf>
    <xf numFmtId="0" fontId="25" fillId="5" borderId="28" xfId="0" applyFont="1" applyFill="1" applyBorder="1" applyAlignment="1">
      <alignment horizontal="center" vertical="center" textRotation="255"/>
    </xf>
    <xf numFmtId="0" fontId="13" fillId="0" borderId="10" xfId="0" applyFont="1" applyBorder="1" applyAlignment="1">
      <alignment vertical="center"/>
    </xf>
    <xf numFmtId="0" fontId="0" fillId="0" borderId="11" xfId="0" applyFont="1" applyBorder="1" applyAlignment="1">
      <alignment vertical="center"/>
    </xf>
    <xf numFmtId="0" fontId="0" fillId="0" borderId="12" xfId="0" applyFont="1" applyBorder="1" applyAlignment="1">
      <alignment vertical="center"/>
    </xf>
    <xf numFmtId="0" fontId="22" fillId="7" borderId="13" xfId="0" applyFont="1" applyFill="1" applyBorder="1" applyAlignment="1" applyProtection="1">
      <alignment horizontal="left" vertical="center" wrapText="1"/>
      <protection locked="0"/>
    </xf>
    <xf numFmtId="0" fontId="0" fillId="0" borderId="14" xfId="0" applyFont="1" applyBorder="1" applyAlignment="1" applyProtection="1">
      <alignment vertical="center" wrapText="1"/>
      <protection locked="0"/>
    </xf>
    <xf numFmtId="0" fontId="0" fillId="0" borderId="15" xfId="0" applyFont="1" applyBorder="1" applyAlignment="1" applyProtection="1">
      <alignment vertical="center" wrapText="1"/>
      <protection locked="0"/>
    </xf>
    <xf numFmtId="0" fontId="13" fillId="0" borderId="10" xfId="0" applyFont="1" applyBorder="1" applyAlignment="1">
      <alignment horizontal="left" vertical="center" wrapText="1"/>
    </xf>
    <xf numFmtId="0" fontId="0" fillId="0" borderId="11" xfId="0" applyBorder="1" applyAlignment="1">
      <alignment vertical="center"/>
    </xf>
    <xf numFmtId="0" fontId="0" fillId="0" borderId="12" xfId="0" applyBorder="1" applyAlignment="1">
      <alignment vertical="center"/>
    </xf>
    <xf numFmtId="0" fontId="48" fillId="7" borderId="14" xfId="0" applyFont="1" applyFill="1" applyBorder="1" applyAlignment="1" applyProtection="1">
      <alignment vertical="center" wrapText="1"/>
      <protection locked="0"/>
    </xf>
    <xf numFmtId="0" fontId="48" fillId="7" borderId="15" xfId="0" applyFont="1" applyFill="1" applyBorder="1" applyAlignment="1" applyProtection="1">
      <alignment vertical="center" wrapText="1"/>
      <protection locked="0"/>
    </xf>
    <xf numFmtId="0" fontId="53" fillId="7" borderId="3" xfId="0" applyFont="1" applyFill="1" applyBorder="1" applyAlignment="1" applyProtection="1">
      <alignment horizontal="center" vertical="center" wrapText="1"/>
      <protection locked="0"/>
    </xf>
    <xf numFmtId="0" fontId="58" fillId="0" borderId="4" xfId="0" applyFont="1" applyBorder="1" applyAlignment="1" applyProtection="1">
      <alignment vertical="center"/>
      <protection locked="0"/>
    </xf>
    <xf numFmtId="0" fontId="49" fillId="5" borderId="3" xfId="0" applyFont="1" applyFill="1" applyBorder="1" applyAlignment="1">
      <alignment horizontal="center" vertical="center" wrapText="1"/>
    </xf>
    <xf numFmtId="0" fontId="58" fillId="0" borderId="4" xfId="0" applyFont="1" applyBorder="1" applyAlignment="1">
      <alignment vertical="center"/>
    </xf>
    <xf numFmtId="0" fontId="47" fillId="0" borderId="83" xfId="0" applyFont="1" applyFill="1" applyBorder="1" applyAlignment="1">
      <alignment horizontal="center" vertical="center"/>
    </xf>
    <xf numFmtId="0" fontId="58" fillId="0" borderId="84" xfId="0" applyFont="1" applyBorder="1" applyAlignment="1">
      <alignment vertical="center"/>
    </xf>
    <xf numFmtId="176" fontId="47" fillId="7" borderId="3" xfId="0" applyNumberFormat="1" applyFont="1" applyFill="1" applyBorder="1" applyAlignment="1" applyProtection="1">
      <alignment horizontal="center" vertical="center" shrinkToFit="1"/>
      <protection locked="0"/>
    </xf>
    <xf numFmtId="0" fontId="58" fillId="0" borderId="4" xfId="0" applyFont="1" applyBorder="1" applyAlignment="1" applyProtection="1">
      <alignment vertical="center" shrinkToFit="1"/>
      <protection locked="0"/>
    </xf>
    <xf numFmtId="0" fontId="47" fillId="0" borderId="6" xfId="0" applyFont="1" applyFill="1" applyBorder="1" applyAlignment="1">
      <alignment horizontal="center" vertical="center"/>
    </xf>
    <xf numFmtId="0" fontId="58" fillId="0" borderId="7" xfId="0" applyFont="1" applyBorder="1" applyAlignment="1">
      <alignment horizontal="center" vertical="center"/>
    </xf>
    <xf numFmtId="0" fontId="25" fillId="5" borderId="3" xfId="0" applyFont="1" applyFill="1" applyBorder="1" applyAlignment="1">
      <alignment horizontal="center" vertical="center"/>
    </xf>
    <xf numFmtId="0" fontId="0" fillId="0" borderId="17" xfId="0" applyBorder="1" applyAlignment="1">
      <alignment horizontal="center" vertical="center"/>
    </xf>
    <xf numFmtId="0" fontId="0" fillId="0" borderId="4" xfId="0" applyBorder="1" applyAlignment="1">
      <alignment horizontal="center" vertical="center"/>
    </xf>
    <xf numFmtId="0" fontId="53" fillId="7" borderId="46" xfId="0" applyFont="1" applyFill="1" applyBorder="1" applyAlignment="1" applyProtection="1">
      <alignment horizontal="center" vertical="center" wrapText="1"/>
      <protection locked="0"/>
    </xf>
    <xf numFmtId="0" fontId="58" fillId="0" borderId="27" xfId="0" applyFont="1" applyBorder="1" applyAlignment="1" applyProtection="1">
      <alignment vertical="center"/>
      <protection locked="0"/>
    </xf>
    <xf numFmtId="179" fontId="47" fillId="0" borderId="83" xfId="0" applyNumberFormat="1" applyFont="1" applyFill="1" applyBorder="1" applyAlignment="1">
      <alignment horizontal="center" vertical="center" shrinkToFit="1"/>
    </xf>
    <xf numFmtId="179" fontId="58" fillId="0" borderId="84" xfId="0" applyNumberFormat="1" applyFont="1" applyBorder="1" applyAlignment="1">
      <alignment vertical="center" shrinkToFit="1"/>
    </xf>
    <xf numFmtId="179" fontId="47" fillId="0" borderId="83" xfId="0" applyNumberFormat="1" applyFont="1" applyFill="1" applyBorder="1" applyAlignment="1">
      <alignment horizontal="center" vertical="center"/>
    </xf>
    <xf numFmtId="179" fontId="58" fillId="0" borderId="84" xfId="0" applyNumberFormat="1" applyFont="1" applyBorder="1" applyAlignment="1">
      <alignment vertical="center"/>
    </xf>
    <xf numFmtId="0" fontId="12" fillId="0" borderId="0" xfId="0" applyFont="1" applyFill="1" applyBorder="1" applyAlignment="1">
      <alignment horizontal="left" vertical="center" wrapText="1"/>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75"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3" fillId="0" borderId="73" xfId="0" applyFont="1" applyBorder="1" applyAlignment="1">
      <alignment horizontal="center" vertical="center"/>
    </xf>
    <xf numFmtId="0" fontId="22" fillId="0" borderId="60" xfId="0" applyFont="1" applyBorder="1" applyAlignment="1">
      <alignment horizontal="center" vertical="center" shrinkToFit="1"/>
    </xf>
    <xf numFmtId="0" fontId="22" fillId="0" borderId="49" xfId="0" applyFont="1" applyBorder="1" applyAlignment="1">
      <alignment horizontal="center" vertical="center" shrinkToFit="1"/>
    </xf>
    <xf numFmtId="0" fontId="22" fillId="0" borderId="50" xfId="0" applyFont="1" applyBorder="1" applyAlignment="1">
      <alignment horizontal="center" vertical="center" shrinkToFit="1"/>
    </xf>
    <xf numFmtId="179" fontId="12" fillId="0" borderId="51" xfId="0" applyNumberFormat="1" applyFont="1" applyBorder="1" applyAlignment="1">
      <alignment horizontal="left" vertical="center"/>
    </xf>
    <xf numFmtId="179" fontId="12" fillId="0" borderId="37" xfId="0" applyNumberFormat="1" applyFont="1" applyBorder="1" applyAlignment="1">
      <alignment horizontal="left" vertical="center"/>
    </xf>
    <xf numFmtId="179" fontId="12" fillId="0" borderId="57" xfId="0" applyNumberFormat="1" applyFont="1" applyBorder="1" applyAlignment="1">
      <alignment horizontal="left" vertical="center"/>
    </xf>
    <xf numFmtId="179" fontId="12" fillId="0" borderId="53" xfId="0" applyNumberFormat="1" applyFont="1" applyBorder="1" applyAlignment="1">
      <alignment horizontal="left" vertical="center"/>
    </xf>
    <xf numFmtId="179" fontId="12" fillId="0" borderId="17" xfId="0" applyNumberFormat="1" applyFont="1" applyBorder="1" applyAlignment="1">
      <alignment horizontal="left" vertical="center"/>
    </xf>
    <xf numFmtId="179" fontId="12" fillId="0" borderId="54" xfId="0" applyNumberFormat="1" applyFont="1" applyBorder="1" applyAlignment="1">
      <alignment horizontal="left"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0" fontId="13" fillId="0" borderId="60"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69" xfId="0" applyFont="1" applyBorder="1" applyAlignment="1">
      <alignment horizontal="center" vertical="center"/>
    </xf>
    <xf numFmtId="0" fontId="13" fillId="0" borderId="68" xfId="0" applyFont="1" applyBorder="1" applyAlignment="1">
      <alignment horizontal="center" vertical="center"/>
    </xf>
    <xf numFmtId="0" fontId="13" fillId="0" borderId="44" xfId="0" applyNumberFormat="1" applyFont="1" applyBorder="1" applyAlignment="1">
      <alignment horizontal="center" vertical="center" wrapText="1"/>
    </xf>
    <xf numFmtId="0" fontId="13" fillId="0" borderId="49" xfId="0" applyNumberFormat="1" applyFont="1" applyBorder="1" applyAlignment="1">
      <alignment horizontal="center" vertical="center" wrapText="1"/>
    </xf>
    <xf numFmtId="0" fontId="13" fillId="0" borderId="50" xfId="0" applyNumberFormat="1" applyFont="1" applyBorder="1" applyAlignment="1">
      <alignment horizontal="center" vertical="center" wrapText="1"/>
    </xf>
    <xf numFmtId="0" fontId="13" fillId="0" borderId="60" xfId="0" applyFont="1" applyBorder="1" applyAlignment="1">
      <alignment horizontal="center" vertical="center"/>
    </xf>
    <xf numFmtId="0" fontId="13" fillId="0" borderId="50" xfId="0" applyFont="1" applyBorder="1" applyAlignment="1">
      <alignment horizontal="center" vertical="center"/>
    </xf>
    <xf numFmtId="0" fontId="11" fillId="4" borderId="69" xfId="0" applyFont="1" applyFill="1" applyBorder="1" applyAlignment="1">
      <alignment horizontal="left" vertical="center" shrinkToFit="1"/>
    </xf>
    <xf numFmtId="0" fontId="11" fillId="4" borderId="68" xfId="0" applyFont="1" applyFill="1" applyBorder="1" applyAlignment="1">
      <alignment horizontal="left" vertical="center" shrinkToFit="1"/>
    </xf>
    <xf numFmtId="0" fontId="11" fillId="4" borderId="48" xfId="0" applyFont="1" applyFill="1" applyBorder="1" applyAlignment="1">
      <alignment horizontal="left" vertical="center" shrinkToFit="1"/>
    </xf>
    <xf numFmtId="0" fontId="11" fillId="4" borderId="53" xfId="0" applyFont="1" applyFill="1" applyBorder="1" applyAlignment="1">
      <alignment horizontal="left" vertical="center" shrinkToFit="1"/>
    </xf>
    <xf numFmtId="0" fontId="11" fillId="4" borderId="17" xfId="0" applyFont="1" applyFill="1" applyBorder="1" applyAlignment="1">
      <alignment horizontal="left" vertical="center" shrinkToFit="1"/>
    </xf>
    <xf numFmtId="0" fontId="11" fillId="4" borderId="4" xfId="0" applyFont="1" applyFill="1" applyBorder="1" applyAlignment="1">
      <alignment horizontal="left" vertical="center" shrinkToFit="1"/>
    </xf>
    <xf numFmtId="0" fontId="11" fillId="4" borderId="55" xfId="0" applyFont="1" applyFill="1" applyBorder="1" applyAlignment="1">
      <alignment horizontal="left" vertical="center" shrinkToFit="1"/>
    </xf>
    <xf numFmtId="0" fontId="11" fillId="4" borderId="47" xfId="0" applyFont="1" applyFill="1" applyBorder="1" applyAlignment="1">
      <alignment horizontal="left" vertical="center" shrinkToFit="1"/>
    </xf>
    <xf numFmtId="0" fontId="11" fillId="4" borderId="27" xfId="0" applyFont="1" applyFill="1" applyBorder="1" applyAlignment="1">
      <alignment horizontal="left" vertical="center" shrinkToFit="1"/>
    </xf>
    <xf numFmtId="179" fontId="12" fillId="0" borderId="55" xfId="0" applyNumberFormat="1" applyFont="1" applyBorder="1" applyAlignment="1">
      <alignment horizontal="left" vertical="center"/>
    </xf>
    <xf numFmtId="179" fontId="12" fillId="0" borderId="47" xfId="0" applyNumberFormat="1" applyFont="1" applyBorder="1" applyAlignment="1">
      <alignment horizontal="left" vertical="center"/>
    </xf>
    <xf numFmtId="179" fontId="12" fillId="0" borderId="56" xfId="0" applyNumberFormat="1" applyFont="1" applyBorder="1" applyAlignment="1">
      <alignment horizontal="left"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theme" Target="theme/theme1.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openxmlformats.org/officeDocument/2006/relationships/sharedStrings" Target="sharedStrings.xml" /><Relationship Id="rId4" Type="http://schemas.openxmlformats.org/officeDocument/2006/relationships/worksheet" Target="worksheets/sheet4.xml" /><Relationship Id="rId9" Type="http://schemas.openxmlformats.org/officeDocument/2006/relationships/styles" Target="styles.xml" /></Relationships>
</file>

<file path=xl/drawings/_rels/drawing1.xml.rels><?xml version="1.0" encoding="UTF-8" standalone="yes"?>
<Relationships xmlns="http://schemas.openxmlformats.org/package/2006/relationships"><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10</xdr:col>
      <xdr:colOff>198782</xdr:colOff>
      <xdr:row>0</xdr:row>
      <xdr:rowOff>132522</xdr:rowOff>
    </xdr:from>
    <xdr:to>
      <xdr:col>19</xdr:col>
      <xdr:colOff>92765</xdr:colOff>
      <xdr:row>20</xdr:row>
      <xdr:rowOff>88624</xdr:rowOff>
    </xdr:to>
    <xdr:sp macro="" textlink="">
      <xdr:nvSpPr>
        <xdr:cNvPr id="4" name="四角形: 角を丸くする 3">
          <a:extLst>
            <a:ext uri="{FF2B5EF4-FFF2-40B4-BE49-F238E27FC236}">
              <a16:creationId xmlns:a16="http://schemas.microsoft.com/office/drawing/2014/main" id="{00000000-0008-0000-0100-000004000000}"/>
            </a:ext>
          </a:extLst>
        </xdr:cNvPr>
        <xdr:cNvSpPr/>
      </xdr:nvSpPr>
      <xdr:spPr>
        <a:xfrm>
          <a:off x="7164456" y="132522"/>
          <a:ext cx="5791200" cy="3600450"/>
        </a:xfrm>
        <a:prstGeom prst="roundRect">
          <a:avLst>
            <a:gd name="adj" fmla="val 4233"/>
          </a:avLst>
        </a:prstGeom>
        <a:solidFill>
          <a:schemeClr val="accent5">
            <a:lumMod val="60000"/>
            <a:lumOff val="40000"/>
          </a:schemeClr>
        </a:solidFill>
        <a:ln>
          <a:solidFill>
            <a:srgbClr val="99CC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114300</xdr:colOff>
          <xdr:row>0</xdr:row>
          <xdr:rowOff>104775</xdr:rowOff>
        </xdr:from>
        <xdr:to>
          <xdr:col>9</xdr:col>
          <xdr:colOff>790575</xdr:colOff>
          <xdr:row>53</xdr:row>
          <xdr:rowOff>161925</xdr:rowOff>
        </xdr:to>
        <xdr:sp macro="" textlink="">
          <xdr:nvSpPr>
            <xdr:cNvPr id="9221" name="Object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10</xdr:col>
      <xdr:colOff>314740</xdr:colOff>
      <xdr:row>1</xdr:row>
      <xdr:rowOff>91112</xdr:rowOff>
    </xdr:from>
    <xdr:to>
      <xdr:col>19</xdr:col>
      <xdr:colOff>8725</xdr:colOff>
      <xdr:row>19</xdr:row>
      <xdr:rowOff>163999</xdr:rowOff>
    </xdr:to>
    <xdr:pic>
      <xdr:nvPicPr>
        <xdr:cNvPr id="3" name="図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80414" y="273329"/>
          <a:ext cx="5591202"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4165022</xdr:colOff>
      <xdr:row>9</xdr:row>
      <xdr:rowOff>25977</xdr:rowOff>
    </xdr:from>
    <xdr:to>
      <xdr:col>3</xdr:col>
      <xdr:colOff>4693227</xdr:colOff>
      <xdr:row>10</xdr:row>
      <xdr:rowOff>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4944340" y="3368386"/>
          <a:ext cx="528205" cy="52820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&#65279;<?xml version="1.0" encoding="UTF-8" standalone="yes"?><Relationships xmlns="http://schemas.openxmlformats.org/package/2006/relationships"><Relationship Id="rId2" Type="http://schemas.openxmlformats.org/officeDocument/2006/relationships/drawing" Target="../drawings/drawing1.xml" /><Relationship Id="rId5" Type="http://schemas.openxmlformats.org/officeDocument/2006/relationships/image" Target="../media/image1.emf" /></Relationships>
</file>

<file path=xl/worksheets/_rels/sheet3.xml.rels>&#65279;<?xml version="1.0" encoding="UTF-8" standalone="yes"?><Relationships xmlns="http://schemas.openxmlformats.org/package/2006/relationships"><Relationship Id="rId3" Type="http://schemas.openxmlformats.org/officeDocument/2006/relationships/drawing" Target="../drawings/drawing2.xml" /></Relationships>
</file>

<file path=xl/worksheets/_rels/sheet6.xml.rels>&#65279;<?xml version="1.0" encoding="UTF-8" standalone="yes"?><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cols>
    <col min="1" max="1" width="6.125" style="52" customWidth="1"/>
    <col min="2" max="2" width="4.125" style="286" customWidth="1"/>
    <col min="3" max="3" width="135.125" style="52" customWidth="1"/>
    <col min="4" max="10" width="13" style="286" customWidth="1"/>
    <col min="11" max="11" width="3.375" style="286" customWidth="1"/>
    <col min="12" max="12" width="13" style="286" customWidth="1"/>
    <col min="13" max="13" width="11.625" style="52" customWidth="1"/>
    <col min="14" max="16384" width="9" style="52"/>
  </cols>
  <sheetData>
    <row r="1" spans="1:14" ht="49.5" customHeight="1">
      <c r="A1" s="301" t="s">
        <v>282</v>
      </c>
      <c r="C1" s="88"/>
      <c r="N1" s="287" t="s">
        <v>42</v>
      </c>
    </row>
    <row r="2" spans="1:14" ht="14.25" customHeight="1">
      <c r="A2" s="285"/>
      <c r="N2" s="287"/>
    </row>
    <row r="3" spans="1:14" s="88" customFormat="1" ht="39" customHeight="1">
      <c r="A3" s="292" t="s">
        <v>41</v>
      </c>
      <c r="B3" s="293"/>
      <c r="C3" s="294" t="s">
        <v>40</v>
      </c>
      <c r="D3" s="298" t="s">
        <v>31</v>
      </c>
      <c r="E3" s="299" t="s">
        <v>33</v>
      </c>
      <c r="F3" s="299" t="s">
        <v>44</v>
      </c>
      <c r="G3" s="299" t="s">
        <v>34</v>
      </c>
      <c r="H3" s="298" t="s">
        <v>30</v>
      </c>
      <c r="I3" s="298" t="s">
        <v>32</v>
      </c>
      <c r="J3" s="298" t="s">
        <v>28</v>
      </c>
      <c r="K3" s="300"/>
      <c r="L3" s="299" t="s">
        <v>26</v>
      </c>
      <c r="M3" s="85"/>
    </row>
    <row r="4" spans="1:14" s="88" customFormat="1" ht="60.75" customHeight="1">
      <c r="A4" s="420" t="s">
        <v>37</v>
      </c>
      <c r="B4" s="295">
        <v>1</v>
      </c>
      <c r="C4" s="296" t="s">
        <v>232</v>
      </c>
      <c r="D4" s="302"/>
      <c r="E4" s="302" t="s">
        <v>277</v>
      </c>
      <c r="F4" s="302"/>
      <c r="G4" s="302"/>
      <c r="H4" s="302" t="s">
        <v>280</v>
      </c>
      <c r="I4" s="302" t="s">
        <v>60</v>
      </c>
      <c r="J4" s="302" t="s">
        <v>284</v>
      </c>
      <c r="K4" s="303"/>
      <c r="L4" s="304"/>
      <c r="M4" s="297"/>
    </row>
    <row r="5" spans="1:14" s="88" customFormat="1" ht="60.75" customHeight="1">
      <c r="A5" s="421"/>
      <c r="B5" s="295">
        <v>2</v>
      </c>
      <c r="C5" s="296" t="s">
        <v>272</v>
      </c>
      <c r="D5" s="302"/>
      <c r="E5" s="302"/>
      <c r="F5" s="302"/>
      <c r="G5" s="302" t="s">
        <v>65</v>
      </c>
      <c r="H5" s="302"/>
      <c r="I5" s="302"/>
      <c r="J5" s="302" t="s">
        <v>75</v>
      </c>
      <c r="K5" s="303"/>
      <c r="L5" s="304"/>
      <c r="M5" s="297"/>
    </row>
    <row r="6" spans="1:14" s="88" customFormat="1" ht="60.75" customHeight="1">
      <c r="A6" s="422"/>
      <c r="B6" s="295">
        <v>3</v>
      </c>
      <c r="C6" s="296" t="s">
        <v>152</v>
      </c>
      <c r="D6" s="302"/>
      <c r="E6" s="302"/>
      <c r="F6" s="302"/>
      <c r="G6" s="302"/>
      <c r="H6" s="302"/>
      <c r="I6" s="302"/>
      <c r="J6" s="302"/>
      <c r="K6" s="303"/>
      <c r="L6" s="304"/>
      <c r="M6" s="297"/>
    </row>
    <row r="7" spans="1:14" s="88" customFormat="1" ht="60.75" customHeight="1">
      <c r="A7" s="420" t="s">
        <v>38</v>
      </c>
      <c r="B7" s="295">
        <v>4</v>
      </c>
      <c r="C7" s="296" t="s">
        <v>181</v>
      </c>
      <c r="D7" s="302"/>
      <c r="E7" s="302" t="s">
        <v>278</v>
      </c>
      <c r="F7" s="302"/>
      <c r="G7" s="302"/>
      <c r="H7" s="302" t="s">
        <v>70</v>
      </c>
      <c r="I7" s="302" t="s">
        <v>84</v>
      </c>
      <c r="J7" s="302" t="s">
        <v>61</v>
      </c>
      <c r="K7" s="303"/>
      <c r="L7" s="304"/>
      <c r="M7" s="297"/>
    </row>
    <row r="8" spans="1:14" s="88" customFormat="1" ht="60.75" customHeight="1">
      <c r="A8" s="421"/>
      <c r="B8" s="295">
        <v>5</v>
      </c>
      <c r="C8" s="296" t="s">
        <v>233</v>
      </c>
      <c r="D8" s="302"/>
      <c r="E8" s="302" t="s">
        <v>55</v>
      </c>
      <c r="F8" s="302" t="s">
        <v>42</v>
      </c>
      <c r="G8" s="302"/>
      <c r="H8" s="302"/>
      <c r="I8" s="302"/>
      <c r="J8" s="302" t="s">
        <v>47</v>
      </c>
      <c r="K8" s="303"/>
      <c r="L8" s="304"/>
      <c r="M8" s="297"/>
    </row>
    <row r="9" spans="1:14" s="88" customFormat="1" ht="60.75" customHeight="1">
      <c r="A9" s="422"/>
      <c r="B9" s="295">
        <v>6</v>
      </c>
      <c r="C9" s="296" t="s">
        <v>234</v>
      </c>
      <c r="D9" s="302"/>
      <c r="E9" s="302" t="s">
        <v>54</v>
      </c>
      <c r="F9" s="302"/>
      <c r="G9" s="302"/>
      <c r="H9" s="302" t="s">
        <v>65</v>
      </c>
      <c r="I9" s="302"/>
      <c r="J9" s="302"/>
      <c r="K9" s="303"/>
      <c r="L9" s="304"/>
      <c r="M9" s="297"/>
    </row>
    <row r="10" spans="1:14" s="88" customFormat="1" ht="60.75" customHeight="1">
      <c r="A10" s="423" t="s">
        <v>39</v>
      </c>
      <c r="B10" s="295">
        <v>7</v>
      </c>
      <c r="C10" s="296" t="s">
        <v>293</v>
      </c>
      <c r="D10" s="302" t="s">
        <v>290</v>
      </c>
      <c r="E10" s="302" t="s">
        <v>279</v>
      </c>
      <c r="F10" s="302"/>
      <c r="G10" s="302" t="s">
        <v>50</v>
      </c>
      <c r="H10" s="302" t="s">
        <v>281</v>
      </c>
      <c r="I10" s="302" t="s">
        <v>283</v>
      </c>
      <c r="J10" s="302" t="s">
        <v>52</v>
      </c>
      <c r="K10" s="303"/>
      <c r="L10" s="304" t="s">
        <v>287</v>
      </c>
      <c r="M10" s="297"/>
    </row>
    <row r="11" spans="1:14" s="88" customFormat="1" ht="60.75" customHeight="1">
      <c r="A11" s="424"/>
      <c r="B11" s="295">
        <v>8</v>
      </c>
      <c r="C11" s="296" t="s">
        <v>178</v>
      </c>
      <c r="D11" s="302" t="s">
        <v>60</v>
      </c>
      <c r="E11" s="302" t="s">
        <v>57</v>
      </c>
      <c r="F11" s="302"/>
      <c r="G11" s="302"/>
      <c r="H11" s="302" t="s">
        <v>67</v>
      </c>
      <c r="I11" s="302"/>
      <c r="J11" s="302" t="s">
        <v>78</v>
      </c>
      <c r="K11" s="303"/>
      <c r="L11" s="304" t="s">
        <v>287</v>
      </c>
      <c r="M11" s="297"/>
    </row>
    <row r="12" spans="1:14" s="88" customFormat="1" ht="60.75" customHeight="1">
      <c r="A12" s="424"/>
      <c r="B12" s="295">
        <v>9</v>
      </c>
      <c r="C12" s="296" t="s">
        <v>235</v>
      </c>
      <c r="D12" s="302"/>
      <c r="E12" s="302"/>
      <c r="F12" s="302"/>
      <c r="G12" s="302"/>
      <c r="H12" s="302" t="s">
        <v>69</v>
      </c>
      <c r="I12" s="302" t="s">
        <v>61</v>
      </c>
      <c r="J12" s="302" t="s">
        <v>285</v>
      </c>
      <c r="K12" s="303"/>
      <c r="L12" s="304"/>
      <c r="M12" s="297"/>
    </row>
    <row r="13" spans="1:14" s="88" customFormat="1" ht="60.75" customHeight="1">
      <c r="A13" s="425"/>
      <c r="B13" s="295">
        <v>10</v>
      </c>
      <c r="C13" s="296" t="s">
        <v>273</v>
      </c>
      <c r="D13" s="302"/>
      <c r="E13" s="302" t="s">
        <v>58</v>
      </c>
      <c r="F13" s="302"/>
      <c r="G13" s="302"/>
      <c r="H13" s="302"/>
      <c r="I13" s="302"/>
      <c r="J13" s="302"/>
      <c r="K13" s="303"/>
      <c r="L13" s="304"/>
      <c r="M13" s="297"/>
    </row>
    <row r="14" spans="1:14" s="88" customFormat="1" ht="60.75" customHeight="1">
      <c r="A14" s="426" t="s">
        <v>35</v>
      </c>
      <c r="B14" s="295">
        <v>11</v>
      </c>
      <c r="C14" s="296" t="s">
        <v>16</v>
      </c>
      <c r="D14" s="302" t="s">
        <v>48</v>
      </c>
      <c r="E14" s="302" t="s">
        <v>57</v>
      </c>
      <c r="F14" s="302"/>
      <c r="G14" s="302" t="s">
        <v>74</v>
      </c>
      <c r="H14" s="302" t="s">
        <v>48</v>
      </c>
      <c r="I14" s="302"/>
      <c r="J14" s="302" t="s">
        <v>64</v>
      </c>
      <c r="K14" s="303"/>
      <c r="L14" s="304" t="s">
        <v>288</v>
      </c>
      <c r="M14" s="297"/>
    </row>
    <row r="15" spans="1:14" s="88" customFormat="1" ht="60.75" customHeight="1">
      <c r="A15" s="426"/>
      <c r="B15" s="295">
        <v>12</v>
      </c>
      <c r="C15" s="296" t="s">
        <v>264</v>
      </c>
      <c r="D15" s="302"/>
      <c r="E15" s="302"/>
      <c r="F15" s="302"/>
      <c r="G15" s="302"/>
      <c r="H15" s="302" t="s">
        <v>66</v>
      </c>
      <c r="I15" s="302"/>
      <c r="J15" s="302"/>
      <c r="K15" s="303"/>
      <c r="L15" s="304"/>
      <c r="M15" s="297"/>
    </row>
    <row r="16" spans="1:14" s="88" customFormat="1" ht="60.75" customHeight="1">
      <c r="A16" s="426"/>
      <c r="B16" s="295">
        <v>13</v>
      </c>
      <c r="C16" s="296" t="s">
        <v>276</v>
      </c>
      <c r="D16" s="302" t="s">
        <v>46</v>
      </c>
      <c r="E16" s="302"/>
      <c r="F16" s="302" t="s">
        <v>42</v>
      </c>
      <c r="G16" s="302"/>
      <c r="H16" s="302" t="s">
        <v>68</v>
      </c>
      <c r="I16" s="302" t="s">
        <v>75</v>
      </c>
      <c r="J16" s="302" t="s">
        <v>77</v>
      </c>
      <c r="K16" s="303"/>
      <c r="L16" s="304"/>
      <c r="M16" s="297"/>
    </row>
    <row r="17" spans="1:13" s="88" customFormat="1" ht="60.75" customHeight="1">
      <c r="A17" s="426"/>
      <c r="B17" s="295">
        <v>14</v>
      </c>
      <c r="C17" s="296" t="s">
        <v>292</v>
      </c>
      <c r="D17" s="302"/>
      <c r="E17" s="302"/>
      <c r="F17" s="302"/>
      <c r="G17" s="302"/>
      <c r="H17" s="302"/>
      <c r="I17" s="302"/>
      <c r="J17" s="302"/>
      <c r="K17" s="303"/>
      <c r="L17" s="304"/>
      <c r="M17" s="297"/>
    </row>
    <row r="18" spans="1:13" s="88" customFormat="1" ht="60.75" customHeight="1">
      <c r="A18" s="426"/>
      <c r="B18" s="295">
        <v>15</v>
      </c>
      <c r="C18" s="296" t="s">
        <v>289</v>
      </c>
      <c r="D18" s="302"/>
      <c r="E18" s="302"/>
      <c r="F18" s="302"/>
      <c r="G18" s="302"/>
      <c r="H18" s="302" t="s">
        <v>51</v>
      </c>
      <c r="I18" s="302" t="s">
        <v>66</v>
      </c>
      <c r="J18" s="302"/>
      <c r="K18" s="303"/>
      <c r="L18" s="304" t="s">
        <v>286</v>
      </c>
      <c r="M18" s="297"/>
    </row>
    <row r="19" spans="1:13" s="88" customFormat="1" ht="60.75" customHeight="1">
      <c r="A19" s="426"/>
      <c r="B19" s="295">
        <v>16</v>
      </c>
      <c r="C19" s="296" t="s">
        <v>291</v>
      </c>
      <c r="D19" s="302"/>
      <c r="E19" s="302"/>
      <c r="F19" s="302" t="s">
        <v>42</v>
      </c>
      <c r="G19" s="302" t="s">
        <v>48</v>
      </c>
      <c r="H19" s="302" t="s">
        <v>61</v>
      </c>
      <c r="I19" s="302" t="s">
        <v>63</v>
      </c>
      <c r="J19" s="302" t="s">
        <v>82</v>
      </c>
      <c r="K19" s="303"/>
      <c r="L19" s="304"/>
      <c r="M19" s="297"/>
    </row>
    <row r="20" spans="1:13" s="88" customFormat="1" ht="60.75" customHeight="1">
      <c r="A20" s="426"/>
      <c r="B20" s="295">
        <v>17</v>
      </c>
      <c r="C20" s="296" t="s">
        <v>128</v>
      </c>
      <c r="D20" s="302"/>
      <c r="E20" s="302" t="s">
        <v>59</v>
      </c>
      <c r="F20" s="302" t="s">
        <v>42</v>
      </c>
      <c r="G20" s="302" t="s">
        <v>52</v>
      </c>
      <c r="H20" s="302"/>
      <c r="I20" s="302" t="s">
        <v>63</v>
      </c>
      <c r="J20" s="302" t="s">
        <v>71</v>
      </c>
      <c r="K20" s="303"/>
      <c r="L20" s="304"/>
      <c r="M20" s="297"/>
    </row>
    <row r="21" spans="1:13" s="88" customFormat="1" ht="60.75" customHeight="1">
      <c r="A21" s="426"/>
      <c r="B21" s="295">
        <v>18</v>
      </c>
      <c r="C21" s="296" t="s">
        <v>275</v>
      </c>
      <c r="D21" s="302"/>
      <c r="E21" s="302"/>
      <c r="F21" s="302"/>
      <c r="G21" s="302" t="s">
        <v>51</v>
      </c>
      <c r="H21" s="302"/>
      <c r="I21" s="302"/>
      <c r="J21" s="302" t="s">
        <v>80</v>
      </c>
      <c r="K21" s="303"/>
      <c r="L21" s="304"/>
      <c r="M21" s="297"/>
    </row>
    <row r="22" spans="1:13" s="88" customFormat="1" ht="60.75" customHeight="1">
      <c r="A22" s="426"/>
      <c r="B22" s="295">
        <v>19</v>
      </c>
      <c r="C22" s="296" t="s">
        <v>23</v>
      </c>
      <c r="D22" s="302" t="s">
        <v>51</v>
      </c>
      <c r="E22" s="302"/>
      <c r="F22" s="302"/>
      <c r="G22" s="302" t="s">
        <v>49</v>
      </c>
      <c r="H22" s="302" t="s">
        <v>63</v>
      </c>
      <c r="I22" s="302" t="s">
        <v>85</v>
      </c>
      <c r="J22" s="302" t="s">
        <v>79</v>
      </c>
      <c r="K22" s="303"/>
      <c r="L22" s="304" t="s">
        <v>288</v>
      </c>
      <c r="M22" s="297"/>
    </row>
    <row r="23" spans="1:13" s="88" customFormat="1" ht="60.75" customHeight="1">
      <c r="A23" s="426"/>
      <c r="B23" s="295">
        <v>20</v>
      </c>
      <c r="C23" s="296" t="s">
        <v>274</v>
      </c>
      <c r="D23" s="302"/>
      <c r="E23" s="302" t="s">
        <v>59</v>
      </c>
      <c r="F23" s="302"/>
      <c r="G23" s="302" t="s">
        <v>46</v>
      </c>
      <c r="H23" s="302" t="s">
        <v>62</v>
      </c>
      <c r="I23" s="302" t="s">
        <v>63</v>
      </c>
      <c r="J23" s="302" t="s">
        <v>81</v>
      </c>
      <c r="K23" s="303"/>
      <c r="L23" s="304"/>
      <c r="M23" s="297"/>
    </row>
    <row r="24" spans="1:13" s="53" customFormat="1" ht="33" customHeight="1">
      <c r="A24" s="90"/>
      <c r="B24" s="91"/>
      <c r="C24" s="92"/>
      <c r="D24" s="91"/>
      <c r="E24" s="91"/>
      <c r="F24" s="91"/>
      <c r="G24" s="91"/>
      <c r="H24" s="91"/>
      <c r="I24" s="91"/>
      <c r="J24" s="91"/>
      <c r="K24" s="91"/>
      <c r="L24" s="290"/>
      <c r="M24" s="92"/>
    </row>
    <row r="25" spans="1:13" s="53" customFormat="1" ht="22.5" customHeight="1">
      <c r="A25" s="90"/>
      <c r="B25" s="97" t="s">
        <v>177</v>
      </c>
      <c r="C25" s="92"/>
      <c r="D25" s="91"/>
      <c r="E25" s="91"/>
      <c r="F25" s="91"/>
      <c r="G25" s="91"/>
      <c r="H25" s="91"/>
      <c r="I25" s="91"/>
      <c r="J25" s="91"/>
      <c r="K25" s="91"/>
      <c r="L25" s="290"/>
      <c r="M25" s="92"/>
    </row>
    <row r="26" spans="1:13" s="53" customFormat="1" ht="18.75" customHeight="1">
      <c r="A26" s="90"/>
      <c r="B26" s="91"/>
      <c r="C26" s="96" t="s">
        <v>161</v>
      </c>
      <c r="D26" s="91"/>
      <c r="E26" s="91"/>
      <c r="F26" s="91"/>
      <c r="G26" s="91"/>
      <c r="H26" s="91"/>
      <c r="I26" s="91"/>
      <c r="J26" s="91"/>
      <c r="K26" s="91"/>
      <c r="L26" s="290"/>
      <c r="M26" s="92"/>
    </row>
    <row r="27" spans="1:13" s="53" customFormat="1" ht="18.75" customHeight="1">
      <c r="A27" s="90"/>
      <c r="B27" s="91"/>
      <c r="C27" s="96" t="s">
        <v>162</v>
      </c>
      <c r="D27" s="91"/>
      <c r="E27" s="91"/>
      <c r="F27" s="91"/>
      <c r="G27" s="91"/>
      <c r="H27" s="91"/>
      <c r="I27" s="91"/>
      <c r="J27" s="91"/>
      <c r="K27" s="91"/>
      <c r="L27" s="290"/>
      <c r="M27" s="92"/>
    </row>
    <row r="28" spans="1:13" s="53" customFormat="1" ht="18.75" customHeight="1">
      <c r="A28" s="90"/>
      <c r="B28" s="91"/>
      <c r="C28" s="96" t="s">
        <v>163</v>
      </c>
      <c r="D28" s="91"/>
      <c r="E28" s="91"/>
      <c r="F28" s="91"/>
      <c r="G28" s="91"/>
      <c r="H28" s="91"/>
      <c r="I28" s="91"/>
      <c r="J28" s="91"/>
      <c r="K28" s="91"/>
      <c r="L28" s="290"/>
      <c r="M28" s="92"/>
    </row>
    <row r="29" spans="1:13" s="53" customFormat="1" ht="18.75" customHeight="1">
      <c r="A29" s="90"/>
      <c r="B29" s="91"/>
      <c r="C29" s="96" t="s">
        <v>164</v>
      </c>
      <c r="D29" s="91"/>
      <c r="E29" s="91"/>
      <c r="F29" s="91"/>
      <c r="G29" s="91"/>
      <c r="H29" s="91"/>
      <c r="I29" s="91"/>
      <c r="J29" s="91"/>
      <c r="K29" s="91"/>
      <c r="L29" s="290"/>
      <c r="M29" s="92"/>
    </row>
    <row r="30" spans="1:13" s="53" customFormat="1" ht="18.75" customHeight="1">
      <c r="A30" s="90"/>
      <c r="B30" s="91"/>
      <c r="C30" s="96" t="s">
        <v>165</v>
      </c>
      <c r="D30" s="91"/>
      <c r="E30" s="91"/>
      <c r="F30" s="91"/>
      <c r="G30" s="91"/>
      <c r="H30" s="91"/>
      <c r="I30" s="91"/>
      <c r="J30" s="91"/>
      <c r="K30" s="91"/>
      <c r="L30" s="290"/>
      <c r="M30" s="92"/>
    </row>
    <row r="31" spans="1:13" s="53" customFormat="1" ht="18.75" customHeight="1">
      <c r="A31" s="90"/>
      <c r="B31" s="91"/>
      <c r="C31" s="96" t="s">
        <v>166</v>
      </c>
      <c r="D31" s="91"/>
      <c r="E31" s="91"/>
      <c r="F31" s="91"/>
      <c r="G31" s="91"/>
      <c r="H31" s="91"/>
      <c r="I31" s="91"/>
      <c r="J31" s="91"/>
      <c r="K31" s="91"/>
      <c r="L31" s="290"/>
      <c r="M31" s="92"/>
    </row>
    <row r="32" spans="1:13" s="53" customFormat="1" ht="18.75" customHeight="1">
      <c r="A32" s="90"/>
      <c r="B32" s="91"/>
      <c r="C32" s="96" t="s">
        <v>167</v>
      </c>
      <c r="D32" s="91"/>
      <c r="E32" s="91"/>
      <c r="F32" s="91"/>
      <c r="G32" s="91"/>
      <c r="H32" s="91"/>
      <c r="I32" s="91"/>
      <c r="J32" s="91"/>
      <c r="K32" s="91"/>
      <c r="L32" s="290"/>
      <c r="M32" s="92"/>
    </row>
    <row r="33" spans="1:18" s="53" customFormat="1" ht="18.75" customHeight="1">
      <c r="A33" s="90"/>
      <c r="B33" s="91"/>
      <c r="C33" s="96" t="s">
        <v>168</v>
      </c>
      <c r="D33" s="91"/>
      <c r="E33" s="91"/>
      <c r="F33" s="91"/>
      <c r="G33" s="91"/>
      <c r="H33" s="91"/>
      <c r="I33" s="91"/>
      <c r="J33" s="91"/>
      <c r="K33" s="91"/>
      <c r="L33" s="290"/>
      <c r="M33" s="92"/>
    </row>
    <row r="34" spans="1:18" s="53" customFormat="1" ht="18.75" customHeight="1">
      <c r="A34" s="90"/>
      <c r="B34" s="91"/>
      <c r="C34" s="96" t="s">
        <v>169</v>
      </c>
      <c r="D34" s="91"/>
      <c r="E34" s="91"/>
      <c r="F34" s="91"/>
      <c r="G34" s="91"/>
      <c r="H34" s="91"/>
      <c r="I34" s="91"/>
      <c r="J34" s="91"/>
      <c r="K34" s="91"/>
      <c r="L34" s="290"/>
      <c r="M34" s="92"/>
    </row>
    <row r="35" spans="1:18" s="53" customFormat="1" ht="18.75" customHeight="1">
      <c r="A35" s="90"/>
      <c r="B35" s="91"/>
      <c r="C35" s="96" t="s">
        <v>170</v>
      </c>
      <c r="D35" s="91"/>
      <c r="E35" s="91"/>
      <c r="F35" s="91"/>
      <c r="G35" s="91"/>
      <c r="H35" s="91"/>
      <c r="I35" s="91"/>
      <c r="J35" s="91"/>
      <c r="K35" s="91"/>
      <c r="L35" s="290"/>
      <c r="M35" s="92"/>
    </row>
    <row r="36" spans="1:18" s="53" customFormat="1" ht="18.75" customHeight="1">
      <c r="A36" s="90"/>
      <c r="B36" s="91"/>
      <c r="C36" s="96" t="s">
        <v>171</v>
      </c>
      <c r="D36" s="91"/>
      <c r="E36" s="91"/>
      <c r="F36" s="91"/>
      <c r="G36" s="91"/>
      <c r="H36" s="91"/>
      <c r="I36" s="91"/>
      <c r="J36" s="91"/>
      <c r="K36" s="91"/>
      <c r="L36" s="290"/>
      <c r="M36" s="92"/>
    </row>
    <row r="37" spans="1:18" s="53" customFormat="1" ht="18.75" customHeight="1">
      <c r="A37" s="90"/>
      <c r="B37" s="91"/>
      <c r="C37" s="96" t="s">
        <v>172</v>
      </c>
      <c r="D37" s="91"/>
      <c r="E37" s="91"/>
      <c r="F37" s="91"/>
      <c r="G37" s="91"/>
      <c r="H37" s="91"/>
      <c r="I37" s="91"/>
      <c r="J37" s="91"/>
      <c r="K37" s="91"/>
      <c r="L37" s="290"/>
      <c r="M37" s="92"/>
    </row>
    <row r="38" spans="1:18" s="53" customFormat="1" ht="18.75" customHeight="1">
      <c r="A38" s="90"/>
      <c r="B38" s="91"/>
      <c r="C38" s="96" t="s">
        <v>173</v>
      </c>
      <c r="D38" s="91"/>
      <c r="E38" s="91"/>
      <c r="F38" s="91"/>
      <c r="G38" s="91"/>
      <c r="H38" s="91"/>
      <c r="I38" s="91"/>
      <c r="J38" s="91"/>
      <c r="K38" s="91"/>
      <c r="L38" s="290"/>
      <c r="M38" s="92"/>
    </row>
    <row r="39" spans="1:18" s="53" customFormat="1" ht="18.75" customHeight="1">
      <c r="A39" s="90"/>
      <c r="B39" s="91"/>
      <c r="C39" s="96" t="s">
        <v>174</v>
      </c>
      <c r="D39" s="91"/>
      <c r="E39" s="91"/>
      <c r="F39" s="91"/>
      <c r="G39" s="91"/>
      <c r="H39" s="91"/>
      <c r="I39" s="91"/>
      <c r="J39" s="91"/>
      <c r="K39" s="91"/>
      <c r="L39" s="290"/>
      <c r="M39" s="92"/>
    </row>
    <row r="40" spans="1:18" ht="18.75" customHeight="1">
      <c r="A40" s="288"/>
      <c r="C40" s="289" t="s">
        <v>175</v>
      </c>
      <c r="D40" s="291"/>
      <c r="E40" s="291"/>
      <c r="F40" s="291"/>
      <c r="G40" s="291"/>
      <c r="H40" s="291"/>
      <c r="I40" s="291"/>
      <c r="J40" s="291"/>
      <c r="K40" s="291"/>
      <c r="M40" s="288"/>
    </row>
    <row r="41" spans="1:18" s="286" customFormat="1" ht="18.75" customHeight="1">
      <c r="A41" s="288"/>
      <c r="C41" s="289" t="s">
        <v>176</v>
      </c>
      <c r="D41" s="291"/>
      <c r="E41" s="291"/>
      <c r="F41" s="291"/>
      <c r="G41" s="291"/>
      <c r="H41" s="291"/>
      <c r="I41" s="291"/>
      <c r="J41" s="291"/>
      <c r="K41" s="291"/>
      <c r="M41" s="288"/>
      <c r="N41" s="52"/>
      <c r="O41" s="52"/>
      <c r="P41" s="52"/>
      <c r="Q41" s="52"/>
      <c r="R41" s="52"/>
    </row>
    <row r="42" spans="1:18" s="286" customFormat="1" ht="49.5" customHeight="1">
      <c r="A42" s="288"/>
      <c r="C42" s="52"/>
      <c r="M42" s="52"/>
      <c r="N42" s="52"/>
      <c r="O42" s="52"/>
      <c r="P42" s="52"/>
      <c r="Q42" s="52"/>
      <c r="R42" s="52"/>
    </row>
    <row r="43" spans="1:18" s="286" customFormat="1" ht="49.5" customHeight="1">
      <c r="A43" s="288"/>
      <c r="C43" s="52"/>
      <c r="M43" s="52"/>
      <c r="N43" s="52"/>
      <c r="O43" s="52"/>
      <c r="P43" s="52"/>
      <c r="Q43" s="52"/>
      <c r="R43" s="52"/>
    </row>
    <row r="44" spans="1:18" s="286" customFormat="1" ht="49.5" customHeight="1">
      <c r="A44" s="288"/>
      <c r="C44" s="52"/>
      <c r="M44" s="52"/>
      <c r="N44" s="52"/>
      <c r="O44" s="52"/>
      <c r="P44" s="52"/>
      <c r="Q44" s="52"/>
      <c r="R44" s="52"/>
    </row>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
  <sheetViews>
    <sheetView showGridLines="0" topLeftCell="A40" zoomScale="115" zoomScaleNormal="115" workbookViewId="0">
      <selection activeCell="P44" sqref="P44"/>
    </sheetView>
  </sheetViews>
  <sheetFormatPr defaultRowHeight="14.25"/>
  <cols>
    <col min="1" max="1" width="7.75" customWidth="1"/>
    <col min="10" max="10" width="11.5" customWidth="1"/>
    <col min="11" max="11" width="5.25" customWidth="1"/>
  </cols>
  <sheetData>
    <row r="1" ht="14.45" customHeight="1"/>
  </sheetData>
  <phoneticPr fontId="6"/>
  <printOptions horizontalCentered="1"/>
  <pageMargins left="0" right="0" top="0.78740157480314965" bottom="0.39370078740157483" header="0.31496062992125984" footer="0.31496062992125984"/>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39997558519241921"/>
    <pageSetUpPr fitToPage="1"/>
  </sheetPr>
  <dimension ref="A1:R78"/>
  <sheetViews>
    <sheetView showGridLines="0" view="pageBreakPreview" zoomScale="115" zoomScaleNormal="85" zoomScaleSheetLayoutView="115" workbookViewId="0">
      <pane xSplit="4" ySplit="7" topLeftCell="E20" activePane="bottomRight" state="frozen"/>
      <selection pane="topRight" activeCell="E1" sqref="E1"/>
      <selection pane="bottomLeft" activeCell="A8" sqref="A8"/>
      <selection pane="bottomRight" activeCell="D27" sqref="D27"/>
    </sheetView>
  </sheetViews>
  <sheetFormatPr defaultColWidth="9" defaultRowHeight="49.5" customHeight="1"/>
  <cols>
    <col min="1" max="2" width="3.375" style="23" customWidth="1"/>
    <col min="3" max="3" width="3.375" style="22" customWidth="1"/>
    <col min="4" max="4" width="62.5" style="23" customWidth="1"/>
    <col min="5" max="5" width="9.375" style="22" customWidth="1"/>
    <col min="6" max="6" width="3.25" style="55" customWidth="1"/>
    <col min="7" max="7" width="1.625" style="49" customWidth="1"/>
    <col min="8" max="8" width="9.375" style="22" customWidth="1"/>
    <col min="9" max="9" width="3.25" style="55" customWidth="1"/>
    <col min="10" max="10" width="1.625" style="52" customWidth="1"/>
    <col min="11" max="11" width="10.25" style="329" customWidth="1"/>
    <col min="12" max="12" width="18.5" style="23" customWidth="1"/>
    <col min="13" max="13" width="31.625" style="23" customWidth="1"/>
    <col min="14" max="14" width="33" style="23" customWidth="1"/>
    <col min="15" max="16384" width="9" style="23"/>
  </cols>
  <sheetData>
    <row r="1" spans="1:14" ht="51" customHeight="1" thickBot="1">
      <c r="A1" s="431" t="s">
        <v>380</v>
      </c>
      <c r="B1" s="432"/>
      <c r="C1" s="432"/>
      <c r="D1" s="432"/>
      <c r="E1" s="432"/>
      <c r="F1" s="432"/>
      <c r="G1" s="432"/>
      <c r="H1" s="432"/>
      <c r="I1" s="432"/>
      <c r="J1" s="432"/>
      <c r="K1" s="432"/>
      <c r="L1" s="432"/>
      <c r="N1" s="40"/>
    </row>
    <row r="2" spans="1:14" ht="20.25" customHeight="1">
      <c r="A2" s="39"/>
      <c r="B2" s="39"/>
      <c r="D2" s="331" t="s">
        <v>346</v>
      </c>
      <c r="E2" s="458" t="s">
        <v>313</v>
      </c>
      <c r="F2" s="459"/>
      <c r="G2" s="459"/>
      <c r="H2" s="459"/>
      <c r="I2" s="459"/>
      <c r="J2" s="459"/>
      <c r="K2" s="459"/>
      <c r="L2" s="460"/>
      <c r="N2" s="40"/>
    </row>
    <row r="3" spans="1:14" ht="20.25" customHeight="1" thickBot="1">
      <c r="A3" s="39"/>
      <c r="B3" s="39"/>
      <c r="D3" s="366"/>
      <c r="E3" s="461"/>
      <c r="F3" s="462"/>
      <c r="G3" s="462"/>
      <c r="H3" s="462"/>
      <c r="I3" s="462"/>
      <c r="J3" s="462"/>
      <c r="K3" s="462"/>
      <c r="L3" s="463"/>
      <c r="N3" s="40"/>
    </row>
    <row r="4" spans="1:14" ht="20.25" customHeight="1">
      <c r="A4" s="39"/>
      <c r="B4" s="39"/>
      <c r="D4" s="331" t="s">
        <v>345</v>
      </c>
      <c r="E4" s="464" t="s">
        <v>314</v>
      </c>
      <c r="F4" s="465"/>
      <c r="G4" s="465"/>
      <c r="H4" s="465"/>
      <c r="I4" s="465"/>
      <c r="J4" s="465"/>
      <c r="K4" s="465"/>
      <c r="L4" s="466"/>
      <c r="N4" s="40"/>
    </row>
    <row r="5" spans="1:14" ht="20.25" customHeight="1" thickBot="1">
      <c r="A5" s="285"/>
      <c r="B5" s="285"/>
      <c r="C5" s="286"/>
      <c r="D5" s="366"/>
      <c r="E5" s="461"/>
      <c r="F5" s="467"/>
      <c r="G5" s="467"/>
      <c r="H5" s="467"/>
      <c r="I5" s="467"/>
      <c r="J5" s="467"/>
      <c r="K5" s="467"/>
      <c r="L5" s="468"/>
      <c r="N5" s="40"/>
    </row>
    <row r="6" spans="1:14" ht="6" customHeight="1">
      <c r="A6" s="285"/>
      <c r="B6" s="285"/>
      <c r="C6" s="286"/>
      <c r="N6" s="40"/>
    </row>
    <row r="7" spans="1:14" s="28" customFormat="1" ht="30" customHeight="1">
      <c r="A7" s="479" t="s">
        <v>318</v>
      </c>
      <c r="B7" s="480"/>
      <c r="C7" s="481"/>
      <c r="D7" s="404" t="s">
        <v>319</v>
      </c>
      <c r="E7" s="444" t="s">
        <v>316</v>
      </c>
      <c r="F7" s="445"/>
      <c r="G7" s="405"/>
      <c r="H7" s="471" t="s">
        <v>312</v>
      </c>
      <c r="I7" s="472"/>
      <c r="J7" s="349"/>
      <c r="K7" s="406" t="s">
        <v>317</v>
      </c>
      <c r="L7" s="404" t="s">
        <v>119</v>
      </c>
      <c r="M7" s="414" t="s">
        <v>375</v>
      </c>
      <c r="N7" s="407" t="s">
        <v>374</v>
      </c>
    </row>
    <row r="8" spans="1:14" s="53" customFormat="1" ht="43.5" customHeight="1">
      <c r="A8" s="446" t="s">
        <v>343</v>
      </c>
      <c r="B8" s="447"/>
      <c r="C8" s="345">
        <v>1</v>
      </c>
      <c r="D8" s="346" t="s">
        <v>321</v>
      </c>
      <c r="E8" s="469"/>
      <c r="F8" s="470"/>
      <c r="G8" s="347"/>
      <c r="H8" s="473"/>
      <c r="I8" s="474"/>
      <c r="J8" s="349"/>
      <c r="K8" s="360" t="str">
        <f>IF(E8="○","○","")</f>
        <v/>
      </c>
      <c r="L8" s="408" t="s">
        <v>294</v>
      </c>
      <c r="M8" s="413"/>
      <c r="N8" s="409" t="s">
        <v>356</v>
      </c>
    </row>
    <row r="9" spans="1:14" s="53" customFormat="1" ht="43.5" customHeight="1">
      <c r="A9" s="448"/>
      <c r="B9" s="449"/>
      <c r="C9" s="345">
        <v>2</v>
      </c>
      <c r="D9" s="346" t="s">
        <v>320</v>
      </c>
      <c r="E9" s="469"/>
      <c r="F9" s="470"/>
      <c r="G9" s="347"/>
      <c r="H9" s="473"/>
      <c r="I9" s="474"/>
      <c r="J9" s="349"/>
      <c r="K9" s="360" t="str">
        <f>IF(E9="○","○","")</f>
        <v/>
      </c>
      <c r="L9" s="408" t="s">
        <v>135</v>
      </c>
      <c r="M9" s="413"/>
      <c r="N9" s="409" t="s">
        <v>357</v>
      </c>
    </row>
    <row r="10" spans="1:14" s="53" customFormat="1" ht="43.5" customHeight="1">
      <c r="A10" s="450"/>
      <c r="B10" s="451"/>
      <c r="C10" s="345">
        <v>3</v>
      </c>
      <c r="D10" s="410" t="s">
        <v>376</v>
      </c>
      <c r="E10" s="469"/>
      <c r="F10" s="470"/>
      <c r="G10" s="347"/>
      <c r="H10" s="473"/>
      <c r="I10" s="474"/>
      <c r="J10" s="349"/>
      <c r="K10" s="360" t="str">
        <f>IF(E10="○","○","")</f>
        <v/>
      </c>
      <c r="L10" s="408" t="s">
        <v>153</v>
      </c>
      <c r="M10" s="413"/>
      <c r="N10" s="409" t="s">
        <v>358</v>
      </c>
    </row>
    <row r="11" spans="1:14" s="53" customFormat="1" ht="43.5" customHeight="1">
      <c r="A11" s="446" t="s">
        <v>38</v>
      </c>
      <c r="B11" s="447"/>
      <c r="C11" s="345">
        <v>4</v>
      </c>
      <c r="D11" s="346" t="s">
        <v>377</v>
      </c>
      <c r="E11" s="469"/>
      <c r="F11" s="470"/>
      <c r="G11" s="347"/>
      <c r="H11" s="473"/>
      <c r="I11" s="474"/>
      <c r="J11" s="349"/>
      <c r="K11" s="360" t="str">
        <f t="shared" ref="K11:K12" si="0">IF(E11="○","○","")</f>
        <v/>
      </c>
      <c r="L11" s="408" t="s">
        <v>268</v>
      </c>
      <c r="M11" s="413"/>
      <c r="N11" s="409" t="s">
        <v>359</v>
      </c>
    </row>
    <row r="12" spans="1:14" s="53" customFormat="1" ht="43.5" customHeight="1">
      <c r="A12" s="448"/>
      <c r="B12" s="449"/>
      <c r="C12" s="345">
        <v>5</v>
      </c>
      <c r="D12" s="346" t="s">
        <v>322</v>
      </c>
      <c r="E12" s="469"/>
      <c r="F12" s="470"/>
      <c r="G12" s="347"/>
      <c r="H12" s="473"/>
      <c r="I12" s="474"/>
      <c r="J12" s="349"/>
      <c r="K12" s="360" t="str">
        <f t="shared" si="0"/>
        <v/>
      </c>
      <c r="L12" s="408" t="s">
        <v>137</v>
      </c>
      <c r="M12" s="413"/>
      <c r="N12" s="409" t="s">
        <v>360</v>
      </c>
    </row>
    <row r="13" spans="1:14" s="53" customFormat="1" ht="50.1" customHeight="1">
      <c r="A13" s="450"/>
      <c r="B13" s="451"/>
      <c r="C13" s="345">
        <v>6</v>
      </c>
      <c r="D13" s="346" t="s">
        <v>378</v>
      </c>
      <c r="E13" s="469"/>
      <c r="F13" s="470"/>
      <c r="G13" s="347"/>
      <c r="H13" s="473"/>
      <c r="I13" s="474"/>
      <c r="J13" s="349"/>
      <c r="K13" s="360" t="str">
        <f>IF(E13="○","○","")</f>
        <v/>
      </c>
      <c r="L13" s="408" t="s">
        <v>138</v>
      </c>
      <c r="M13" s="413"/>
      <c r="N13" s="409" t="s">
        <v>371</v>
      </c>
    </row>
    <row r="14" spans="1:14" s="53" customFormat="1" ht="43.5" customHeight="1">
      <c r="A14" s="452" t="s">
        <v>39</v>
      </c>
      <c r="B14" s="453"/>
      <c r="C14" s="345">
        <v>7</v>
      </c>
      <c r="D14" s="361" t="s">
        <v>323</v>
      </c>
      <c r="E14" s="403"/>
      <c r="F14" s="365" t="s">
        <v>103</v>
      </c>
      <c r="G14" s="347"/>
      <c r="H14" s="362" t="str">
        <f>IF(E3="","",VLOOKUP(E3,参照用データ!$C$6:$E$21,2,FALSE))</f>
        <v/>
      </c>
      <c r="I14" s="363" t="s">
        <v>103</v>
      </c>
      <c r="J14" s="349"/>
      <c r="K14" s="360" t="str">
        <f>IF(E14="","",IF(E14&gt;=H14,"○",""))</f>
        <v/>
      </c>
      <c r="L14" s="438" t="s">
        <v>299</v>
      </c>
      <c r="M14" s="411"/>
      <c r="N14" s="412"/>
    </row>
    <row r="15" spans="1:14" s="53" customFormat="1" ht="43.5" customHeight="1">
      <c r="A15" s="454"/>
      <c r="B15" s="455"/>
      <c r="C15" s="345">
        <v>8</v>
      </c>
      <c r="D15" s="361" t="s">
        <v>324</v>
      </c>
      <c r="E15" s="403"/>
      <c r="F15" s="365" t="s">
        <v>103</v>
      </c>
      <c r="G15" s="347"/>
      <c r="H15" s="364" t="str">
        <f>IF(E3="","",VLOOKUP(E3,参照用データ!$C$27:$E$42,2,FALSE))</f>
        <v/>
      </c>
      <c r="I15" s="363" t="s">
        <v>295</v>
      </c>
      <c r="J15" s="349"/>
      <c r="K15" s="360" t="str">
        <f>IF(E15="","",IF(E15&gt;=H15,"○",""))</f>
        <v/>
      </c>
      <c r="L15" s="439"/>
      <c r="M15" s="411"/>
      <c r="N15" s="412"/>
    </row>
    <row r="16" spans="1:14" s="53" customFormat="1" ht="43.5" customHeight="1">
      <c r="A16" s="454"/>
      <c r="B16" s="455"/>
      <c r="C16" s="345">
        <v>9</v>
      </c>
      <c r="D16" s="361" t="s">
        <v>347</v>
      </c>
      <c r="E16" s="469"/>
      <c r="F16" s="470"/>
      <c r="G16" s="347"/>
      <c r="H16" s="484"/>
      <c r="I16" s="485"/>
      <c r="J16" s="349"/>
      <c r="K16" s="360" t="str">
        <f>IF(E16="○","○","")</f>
        <v/>
      </c>
      <c r="L16" s="408" t="s">
        <v>299</v>
      </c>
      <c r="M16" s="411"/>
      <c r="N16" s="412"/>
    </row>
    <row r="17" spans="1:14" s="53" customFormat="1" ht="43.5" customHeight="1">
      <c r="A17" s="456"/>
      <c r="B17" s="457"/>
      <c r="C17" s="345">
        <v>10</v>
      </c>
      <c r="D17" s="346" t="s">
        <v>379</v>
      </c>
      <c r="E17" s="469"/>
      <c r="F17" s="470"/>
      <c r="G17" s="347"/>
      <c r="H17" s="486"/>
      <c r="I17" s="487"/>
      <c r="J17" s="349"/>
      <c r="K17" s="360" t="str">
        <f>IF(E17="○","○","")</f>
        <v/>
      </c>
      <c r="L17" s="408" t="s">
        <v>139</v>
      </c>
      <c r="M17" s="413"/>
      <c r="N17" s="409" t="s">
        <v>361</v>
      </c>
    </row>
    <row r="18" spans="1:14" s="53" customFormat="1" ht="43.5" customHeight="1">
      <c r="A18" s="440" t="s">
        <v>35</v>
      </c>
      <c r="B18" s="440" t="s">
        <v>309</v>
      </c>
      <c r="C18" s="427">
        <v>11</v>
      </c>
      <c r="D18" s="361" t="s">
        <v>348</v>
      </c>
      <c r="E18" s="403"/>
      <c r="F18" s="365" t="s">
        <v>103</v>
      </c>
      <c r="G18" s="347"/>
      <c r="H18" s="362" t="str">
        <f>IF(E3="","",VLOOKUP(E3,参照用データ!C55:H81,6,FALSE))</f>
        <v/>
      </c>
      <c r="I18" s="363" t="s">
        <v>103</v>
      </c>
      <c r="J18" s="349"/>
      <c r="K18" s="477" t="str">
        <f>IF(NOT(AND(E18="",E19="")),IF(OR(E18&gt;=H18,E19&gt;=H19),"○",""),"")</f>
        <v/>
      </c>
      <c r="L18" s="408" t="s">
        <v>299</v>
      </c>
      <c r="M18" s="411"/>
      <c r="N18" s="412"/>
    </row>
    <row r="19" spans="1:14" s="53" customFormat="1" ht="43.5" customHeight="1">
      <c r="A19" s="441"/>
      <c r="B19" s="441"/>
      <c r="C19" s="428"/>
      <c r="D19" s="361" t="s">
        <v>349</v>
      </c>
      <c r="E19" s="403"/>
      <c r="F19" s="365" t="s">
        <v>104</v>
      </c>
      <c r="G19" s="347"/>
      <c r="H19" s="362" t="str">
        <f>IF(E3="","",VLOOKUP(E3,参照用データ!C55:H81,2,FALSE))</f>
        <v/>
      </c>
      <c r="I19" s="363" t="s">
        <v>104</v>
      </c>
      <c r="J19" s="349"/>
      <c r="K19" s="478"/>
      <c r="L19" s="408" t="s">
        <v>299</v>
      </c>
      <c r="M19" s="411"/>
      <c r="N19" s="412"/>
    </row>
    <row r="20" spans="1:14" s="53" customFormat="1" ht="43.5" customHeight="1">
      <c r="A20" s="441"/>
      <c r="B20" s="441"/>
      <c r="C20" s="345">
        <v>12</v>
      </c>
      <c r="D20" s="361" t="s">
        <v>325</v>
      </c>
      <c r="E20" s="403"/>
      <c r="F20" s="365" t="s">
        <v>103</v>
      </c>
      <c r="G20" s="347"/>
      <c r="H20" s="364" t="str">
        <f>IF(E3="","",75.2)</f>
        <v/>
      </c>
      <c r="I20" s="363" t="s">
        <v>103</v>
      </c>
      <c r="J20" s="349"/>
      <c r="K20" s="360" t="str">
        <f>IF(E20="","",IF(E20&gt;=H20,"○",""))</f>
        <v/>
      </c>
      <c r="L20" s="408" t="s">
        <v>299</v>
      </c>
      <c r="M20" s="411"/>
      <c r="N20" s="412"/>
    </row>
    <row r="21" spans="1:14" s="53" customFormat="1" ht="43.5" customHeight="1">
      <c r="A21" s="441"/>
      <c r="B21" s="441"/>
      <c r="C21" s="345">
        <v>13</v>
      </c>
      <c r="D21" s="361" t="s">
        <v>310</v>
      </c>
      <c r="E21" s="469"/>
      <c r="F21" s="470"/>
      <c r="G21" s="347"/>
      <c r="H21" s="486"/>
      <c r="I21" s="487"/>
      <c r="J21" s="349"/>
      <c r="K21" s="360" t="str">
        <f>IF(E21="○","○","")</f>
        <v/>
      </c>
      <c r="L21" s="408" t="s">
        <v>299</v>
      </c>
      <c r="M21" s="411"/>
      <c r="N21" s="412"/>
    </row>
    <row r="22" spans="1:14" s="53" customFormat="1" ht="43.5" customHeight="1">
      <c r="A22" s="441"/>
      <c r="B22" s="442"/>
      <c r="C22" s="345">
        <v>14</v>
      </c>
      <c r="D22" s="346" t="s">
        <v>326</v>
      </c>
      <c r="E22" s="469"/>
      <c r="F22" s="470"/>
      <c r="G22" s="347"/>
      <c r="H22" s="486"/>
      <c r="I22" s="487"/>
      <c r="J22" s="349"/>
      <c r="K22" s="360" t="str">
        <f t="shared" ref="K22:K24" si="1">IF(E22="○","○","")</f>
        <v/>
      </c>
      <c r="L22" s="408" t="s">
        <v>301</v>
      </c>
      <c r="M22" s="413"/>
      <c r="N22" s="409" t="s">
        <v>362</v>
      </c>
    </row>
    <row r="23" spans="1:14" s="53" customFormat="1" ht="43.5" customHeight="1">
      <c r="A23" s="441"/>
      <c r="B23" s="440" t="s">
        <v>308</v>
      </c>
      <c r="C23" s="345">
        <v>15</v>
      </c>
      <c r="D23" s="361" t="s">
        <v>311</v>
      </c>
      <c r="E23" s="475"/>
      <c r="F23" s="476"/>
      <c r="G23" s="347"/>
      <c r="H23" s="486"/>
      <c r="I23" s="487"/>
      <c r="J23" s="349"/>
      <c r="K23" s="360" t="str">
        <f t="shared" si="1"/>
        <v/>
      </c>
      <c r="L23" s="408" t="s">
        <v>299</v>
      </c>
      <c r="M23" s="411"/>
      <c r="N23" s="412"/>
    </row>
    <row r="24" spans="1:14" s="53" customFormat="1" ht="43.5" customHeight="1">
      <c r="A24" s="441"/>
      <c r="B24" s="441"/>
      <c r="C24" s="345">
        <v>16</v>
      </c>
      <c r="D24" s="361" t="s">
        <v>327</v>
      </c>
      <c r="E24" s="475"/>
      <c r="F24" s="476"/>
      <c r="G24" s="347"/>
      <c r="H24" s="486"/>
      <c r="I24" s="487"/>
      <c r="J24" s="349"/>
      <c r="K24" s="360" t="str">
        <f t="shared" si="1"/>
        <v/>
      </c>
      <c r="L24" s="408" t="s">
        <v>299</v>
      </c>
      <c r="M24" s="411"/>
      <c r="N24" s="412"/>
    </row>
    <row r="25" spans="1:14" s="53" customFormat="1" ht="43.5" customHeight="1">
      <c r="A25" s="441"/>
      <c r="B25" s="441"/>
      <c r="C25" s="345">
        <v>17</v>
      </c>
      <c r="D25" s="361" t="s">
        <v>328</v>
      </c>
      <c r="E25" s="403"/>
      <c r="F25" s="365" t="s">
        <v>106</v>
      </c>
      <c r="G25" s="347"/>
      <c r="H25" s="364" t="str">
        <f>IF(E3="","",45)</f>
        <v/>
      </c>
      <c r="I25" s="363" t="s">
        <v>106</v>
      </c>
      <c r="J25" s="349"/>
      <c r="K25" s="360" t="str">
        <f>IF(E25="","",IF(E25&lt;H25,"○",""))</f>
        <v/>
      </c>
      <c r="L25" s="408" t="s">
        <v>300</v>
      </c>
      <c r="M25" s="411"/>
      <c r="N25" s="412"/>
    </row>
    <row r="26" spans="1:14" s="53" customFormat="1" ht="43.5" customHeight="1">
      <c r="A26" s="441"/>
      <c r="B26" s="441"/>
      <c r="C26" s="345">
        <v>18</v>
      </c>
      <c r="D26" s="361" t="s">
        <v>329</v>
      </c>
      <c r="E26" s="469"/>
      <c r="F26" s="470"/>
      <c r="G26" s="347"/>
      <c r="H26" s="473"/>
      <c r="I26" s="474"/>
      <c r="J26" s="349"/>
      <c r="K26" s="360" t="str">
        <f>IF(E26="○","○","")</f>
        <v/>
      </c>
      <c r="L26" s="408" t="s">
        <v>299</v>
      </c>
      <c r="M26" s="411"/>
      <c r="N26" s="412"/>
    </row>
    <row r="27" spans="1:14" s="53" customFormat="1" ht="43.5" customHeight="1">
      <c r="A27" s="441"/>
      <c r="B27" s="441"/>
      <c r="C27" s="345">
        <v>19</v>
      </c>
      <c r="D27" s="361" t="s">
        <v>330</v>
      </c>
      <c r="E27" s="403"/>
      <c r="F27" s="365" t="s">
        <v>103</v>
      </c>
      <c r="G27" s="347"/>
      <c r="H27" s="364" t="str">
        <f>IF(E3="","",14)</f>
        <v/>
      </c>
      <c r="I27" s="348" t="s">
        <v>103</v>
      </c>
      <c r="J27" s="349"/>
      <c r="K27" s="360" t="str">
        <f>IF(E27="","",IF(E27&gt;=H27,"○",""))</f>
        <v/>
      </c>
      <c r="L27" s="408" t="s">
        <v>299</v>
      </c>
      <c r="M27" s="411"/>
      <c r="N27" s="412"/>
    </row>
    <row r="28" spans="1:14" s="53" customFormat="1" ht="105.75" customHeight="1" thickBot="1">
      <c r="A28" s="442"/>
      <c r="B28" s="443"/>
      <c r="C28" s="345">
        <v>20</v>
      </c>
      <c r="D28" s="346" t="s">
        <v>344</v>
      </c>
      <c r="E28" s="482"/>
      <c r="F28" s="483"/>
      <c r="G28" s="347"/>
      <c r="H28" s="473"/>
      <c r="I28" s="474"/>
      <c r="J28" s="349"/>
      <c r="K28" s="360" t="str">
        <f>IF(E28="○","○","")</f>
        <v/>
      </c>
      <c r="L28" s="408" t="s">
        <v>148</v>
      </c>
      <c r="M28" s="413"/>
      <c r="N28" s="409" t="s">
        <v>363</v>
      </c>
    </row>
    <row r="29" spans="1:14" s="53" customFormat="1" ht="22.5" customHeight="1" thickBot="1">
      <c r="A29" s="435" t="s">
        <v>307</v>
      </c>
      <c r="B29" s="436"/>
      <c r="C29" s="436"/>
      <c r="D29" s="436"/>
      <c r="E29" s="436"/>
      <c r="F29" s="437"/>
      <c r="G29" s="350"/>
      <c r="H29" s="356"/>
      <c r="I29" s="351"/>
      <c r="J29" s="352"/>
      <c r="K29" s="359">
        <f>COUNTIFS(K8:K28,"○")</f>
        <v>0</v>
      </c>
      <c r="L29" s="353"/>
      <c r="M29" s="354"/>
      <c r="N29" s="354"/>
    </row>
    <row r="30" spans="1:14" s="385" customFormat="1" ht="21.75" customHeight="1" thickBot="1">
      <c r="A30" s="429"/>
      <c r="B30" s="430"/>
      <c r="C30" s="430"/>
      <c r="D30" s="430"/>
      <c r="E30" s="430"/>
      <c r="F30" s="430"/>
      <c r="G30" s="379"/>
      <c r="H30" s="380"/>
      <c r="I30" s="381"/>
      <c r="J30" s="382"/>
      <c r="K30" s="383"/>
      <c r="L30" s="384"/>
      <c r="M30" s="382"/>
      <c r="N30" s="382"/>
    </row>
    <row r="31" spans="1:14" s="53" customFormat="1" ht="22.5" customHeight="1" thickTop="1" thickBot="1">
      <c r="A31" s="433" t="s">
        <v>331</v>
      </c>
      <c r="B31" s="434"/>
      <c r="C31" s="434"/>
      <c r="D31" s="434"/>
      <c r="E31" s="434"/>
      <c r="F31" s="434"/>
      <c r="G31" s="434"/>
      <c r="H31" s="434"/>
      <c r="I31" s="434"/>
      <c r="J31" s="434"/>
      <c r="K31" s="358" t="str">
        <f>IF(E28="","",IF(AND(K29&gt;=14),"可","不可"))</f>
        <v/>
      </c>
      <c r="L31" s="95"/>
      <c r="M31" s="354"/>
      <c r="N31" s="354"/>
    </row>
    <row r="32" spans="1:14" s="53" customFormat="1" ht="13.5" customHeight="1">
      <c r="A32" s="90"/>
      <c r="B32" s="90"/>
      <c r="C32" s="91"/>
      <c r="D32" s="92"/>
      <c r="E32" s="355"/>
      <c r="F32" s="93"/>
      <c r="G32" s="51"/>
      <c r="H32" s="357"/>
      <c r="I32" s="93"/>
      <c r="K32" s="330"/>
      <c r="L32" s="95"/>
    </row>
    <row r="33" spans="1:18" s="22" customFormat="1" ht="13.5" customHeight="1">
      <c r="A33" s="81"/>
      <c r="B33" s="81"/>
      <c r="D33" s="23"/>
      <c r="F33" s="55"/>
      <c r="G33" s="49"/>
      <c r="I33" s="55"/>
      <c r="J33" s="52"/>
      <c r="K33" s="329"/>
      <c r="L33" s="23" t="s">
        <v>42</v>
      </c>
      <c r="M33" s="23"/>
      <c r="N33" s="23"/>
      <c r="O33" s="23"/>
      <c r="P33" s="23"/>
      <c r="Q33" s="23"/>
      <c r="R33" s="23"/>
    </row>
    <row r="34" spans="1:18" s="22" customFormat="1" ht="13.5" customHeight="1">
      <c r="A34" s="81"/>
      <c r="B34" s="81"/>
      <c r="D34" s="23"/>
      <c r="F34" s="55"/>
      <c r="G34" s="49"/>
      <c r="I34" s="55"/>
      <c r="J34" s="52"/>
      <c r="K34" s="329"/>
      <c r="L34" s="23" t="s">
        <v>315</v>
      </c>
      <c r="M34" s="23"/>
      <c r="N34" s="23"/>
      <c r="O34" s="23"/>
      <c r="P34" s="23"/>
      <c r="Q34" s="23"/>
      <c r="R34" s="23"/>
    </row>
    <row r="35" spans="1:18" s="22" customFormat="1" ht="13.5" customHeight="1">
      <c r="A35" s="81"/>
      <c r="B35" s="81"/>
      <c r="D35" s="23"/>
      <c r="F35" s="55"/>
      <c r="G35" s="49"/>
      <c r="I35" s="55"/>
      <c r="J35" s="52"/>
      <c r="K35" s="329"/>
      <c r="L35" s="23"/>
      <c r="M35" s="23"/>
      <c r="N35" s="23"/>
      <c r="O35" s="23"/>
      <c r="P35" s="23"/>
      <c r="Q35" s="23"/>
      <c r="R35" s="23"/>
    </row>
    <row r="36" spans="1:18" ht="13.5" customHeight="1">
      <c r="L36" s="23" t="s">
        <v>161</v>
      </c>
    </row>
    <row r="37" spans="1:18" ht="13.5" customHeight="1">
      <c r="L37" s="23" t="s">
        <v>162</v>
      </c>
    </row>
    <row r="38" spans="1:18" ht="13.5" customHeight="1">
      <c r="L38" s="23" t="s">
        <v>247</v>
      </c>
    </row>
    <row r="39" spans="1:18" ht="13.5" customHeight="1">
      <c r="L39" s="23" t="s">
        <v>164</v>
      </c>
    </row>
    <row r="40" spans="1:18" ht="13.5" customHeight="1">
      <c r="L40" s="23" t="s">
        <v>165</v>
      </c>
    </row>
    <row r="41" spans="1:18" ht="13.5" customHeight="1">
      <c r="L41" s="23" t="s">
        <v>166</v>
      </c>
    </row>
    <row r="42" spans="1:18" ht="13.5" customHeight="1">
      <c r="L42" s="23" t="s">
        <v>167</v>
      </c>
    </row>
    <row r="43" spans="1:18" ht="13.5" customHeight="1">
      <c r="L43" s="23" t="s">
        <v>168</v>
      </c>
    </row>
    <row r="44" spans="1:18" ht="13.5" customHeight="1">
      <c r="L44" s="23" t="s">
        <v>169</v>
      </c>
    </row>
    <row r="45" spans="1:18" ht="13.5" customHeight="1">
      <c r="L45" s="23" t="s">
        <v>170</v>
      </c>
    </row>
    <row r="46" spans="1:18" ht="13.5" customHeight="1">
      <c r="L46" s="23" t="s">
        <v>171</v>
      </c>
    </row>
    <row r="47" spans="1:18" ht="13.5" customHeight="1">
      <c r="L47" s="23" t="s">
        <v>172</v>
      </c>
    </row>
    <row r="48" spans="1:18" ht="13.5" customHeight="1">
      <c r="L48" s="23" t="s">
        <v>173</v>
      </c>
    </row>
    <row r="49" spans="12:12" ht="13.5" customHeight="1">
      <c r="L49" s="23" t="s">
        <v>174</v>
      </c>
    </row>
    <row r="50" spans="12:12" ht="13.5" customHeight="1">
      <c r="L50" s="23" t="s">
        <v>175</v>
      </c>
    </row>
    <row r="51" spans="12:12" ht="13.5" customHeight="1">
      <c r="L51" s="23" t="s">
        <v>176</v>
      </c>
    </row>
    <row r="52" spans="12:12" ht="13.5" customHeight="1"/>
    <row r="53" spans="12:12" ht="13.5" customHeight="1">
      <c r="L53" s="23" t="s">
        <v>236</v>
      </c>
    </row>
    <row r="54" spans="12:12" ht="13.5" customHeight="1">
      <c r="L54" s="23" t="s">
        <v>237</v>
      </c>
    </row>
    <row r="55" spans="12:12" ht="13.5" customHeight="1">
      <c r="L55" s="23" t="s">
        <v>238</v>
      </c>
    </row>
    <row r="56" spans="12:12" ht="13.5" customHeight="1">
      <c r="L56" s="23" t="s">
        <v>239</v>
      </c>
    </row>
    <row r="57" spans="12:12" ht="13.5" customHeight="1">
      <c r="L57" s="23" t="s">
        <v>240</v>
      </c>
    </row>
    <row r="58" spans="12:12" ht="13.5" customHeight="1">
      <c r="L58" s="23" t="s">
        <v>241</v>
      </c>
    </row>
    <row r="59" spans="12:12" ht="13.5" customHeight="1">
      <c r="L59" s="23" t="s">
        <v>242</v>
      </c>
    </row>
    <row r="60" spans="12:12" ht="13.5" customHeight="1">
      <c r="L60" s="23" t="s">
        <v>243</v>
      </c>
    </row>
    <row r="61" spans="12:12" ht="13.5" customHeight="1">
      <c r="L61" s="23" t="s">
        <v>244</v>
      </c>
    </row>
    <row r="62" spans="12:12" ht="13.5" customHeight="1">
      <c r="L62" s="23" t="s">
        <v>245</v>
      </c>
    </row>
    <row r="63" spans="12:12" ht="13.5" customHeight="1">
      <c r="L63" s="23" t="s">
        <v>246</v>
      </c>
    </row>
    <row r="64" spans="12:12" ht="13.5" customHeight="1">
      <c r="L64" s="23" t="s">
        <v>219</v>
      </c>
    </row>
    <row r="65" spans="5:5" ht="13.5" customHeight="1"/>
    <row r="66" spans="5:5" ht="13.5" customHeight="1"/>
    <row r="67" spans="5:5" ht="13.5" customHeight="1"/>
    <row r="68" spans="5:5" ht="13.5" customHeight="1"/>
    <row r="69" spans="5:5" ht="13.5" customHeight="1"/>
    <row r="70" spans="5:5" ht="13.5" customHeight="1"/>
    <row r="71" spans="5:5" ht="13.5" customHeight="1"/>
    <row r="72" spans="5:5" ht="13.5" customHeight="1"/>
    <row r="73" spans="5:5" ht="13.5" customHeight="1"/>
    <row r="74" spans="5:5" ht="13.5" customHeight="1"/>
    <row r="75" spans="5:5" ht="13.5" customHeight="1"/>
    <row r="76" spans="5:5" ht="13.5" customHeight="1"/>
    <row r="77" spans="5:5" ht="13.5" customHeight="1"/>
    <row r="78" spans="5:5" ht="13.5" customHeight="1">
      <c r="E78" s="22" t="s">
        <v>42</v>
      </c>
    </row>
  </sheetData>
  <mergeCells count="48">
    <mergeCell ref="K18:K19"/>
    <mergeCell ref="A7:C7"/>
    <mergeCell ref="E28:F28"/>
    <mergeCell ref="H8:I8"/>
    <mergeCell ref="H9:I9"/>
    <mergeCell ref="H10:I10"/>
    <mergeCell ref="H11:I11"/>
    <mergeCell ref="H12:I12"/>
    <mergeCell ref="H13:I13"/>
    <mergeCell ref="H16:I16"/>
    <mergeCell ref="H17:I17"/>
    <mergeCell ref="H21:I21"/>
    <mergeCell ref="H22:I22"/>
    <mergeCell ref="H23:I23"/>
    <mergeCell ref="H24:I24"/>
    <mergeCell ref="H26:I26"/>
    <mergeCell ref="H28:I28"/>
    <mergeCell ref="E21:F21"/>
    <mergeCell ref="E22:F22"/>
    <mergeCell ref="E23:F23"/>
    <mergeCell ref="E24:F24"/>
    <mergeCell ref="E26:F26"/>
    <mergeCell ref="E5:L5"/>
    <mergeCell ref="E12:F12"/>
    <mergeCell ref="E13:F13"/>
    <mergeCell ref="E16:F16"/>
    <mergeCell ref="E17:F17"/>
    <mergeCell ref="H7:I7"/>
    <mergeCell ref="E8:F8"/>
    <mergeCell ref="E9:F9"/>
    <mergeCell ref="E10:F10"/>
    <mergeCell ref="E11:F11"/>
    <mergeCell ref="C18:C19"/>
    <mergeCell ref="A30:F30"/>
    <mergeCell ref="A1:L1"/>
    <mergeCell ref="A31:J31"/>
    <mergeCell ref="A29:F29"/>
    <mergeCell ref="L14:L15"/>
    <mergeCell ref="A18:A28"/>
    <mergeCell ref="B23:B28"/>
    <mergeCell ref="B18:B22"/>
    <mergeCell ref="E7:F7"/>
    <mergeCell ref="A8:B10"/>
    <mergeCell ref="A11:B13"/>
    <mergeCell ref="A14:B17"/>
    <mergeCell ref="E2:L2"/>
    <mergeCell ref="E3:L3"/>
    <mergeCell ref="E4:L4"/>
  </mergeCells>
  <phoneticPr fontId="6"/>
  <dataValidations count="9">
    <dataValidation type="list" allowBlank="1" showInputMessage="1" showErrorMessage="1" prompt="プルダウンから○か×を選択してください" sqref="E8:E13 E17 E28" xr:uid="{00000000-0002-0000-0200-000000000000}">
      <formula1>$L$33:$L$34</formula1>
    </dataValidation>
    <dataValidation type="textLength" allowBlank="1" showInputMessage="1" showErrorMessage="1" prompt="企業名を入力してください" sqref="D3 D5" xr:uid="{00000000-0002-0000-0200-000001000000}">
      <formula1>0</formula1>
      <formula2>50</formula2>
    </dataValidation>
    <dataValidation type="list" allowBlank="1" showInputMessage="1" showErrorMessage="1" prompt="【業種】から製造業を選択した場合のみ、プルダウンから選択してください" sqref="E5:L5" xr:uid="{00000000-0002-0000-0200-000002000000}">
      <formula1>$L$53:$L$64</formula1>
    </dataValidation>
    <dataValidation type="list" allowBlank="1" showInputMessage="1" showErrorMessage="1" prompt="プルダウンから選択してください" sqref="E3:L3" xr:uid="{00000000-0002-0000-0200-000003000000}">
      <formula1>$L$36:$L$51</formula1>
    </dataValidation>
    <dataValidation allowBlank="1" showInputMessage="1" showErrorMessage="1" prompt="別添様式を用いて算出した自社の数値を入力してください" sqref="E14:E15 E27 E18:E20" xr:uid="{00000000-0002-0000-0200-000004000000}"/>
    <dataValidation allowBlank="1" showInputMessage="1" showErrorMessage="1" prompt="自社の数値を入力してください" sqref="E25" xr:uid="{00000000-0002-0000-0200-000005000000}"/>
    <dataValidation allowBlank="1" showInputMessage="1" showErrorMessage="1" prompt="兵庫県HP「『わたし』からアクション宣言」にリンクしています" sqref="D10" xr:uid="{00000000-0002-0000-0200-000006000000}"/>
    <dataValidation type="list" allowBlank="1" showInputMessage="1" showErrorMessage="1" prompt="プルダウンから○か×を選択してください（別添様式への入力が必要です）" sqref="E16:F16 E26:F26 E21:F24" xr:uid="{00000000-0002-0000-0200-000007000000}">
      <formula1>$L$33:$L$34</formula1>
    </dataValidation>
    <dataValidation allowBlank="1" showInputMessage="1" showErrorMessage="1" prompt="最後まで入力が完了しなければ表示されません" sqref="K31" xr:uid="{00000000-0002-0000-0200-000008000000}"/>
  </dataValidations>
  <printOptions horizontalCentered="1"/>
  <pageMargins left="0.19685039370078741" right="0.19685039370078741" top="0.39370078740157483" bottom="0.19685039370078741" header="0" footer="0"/>
  <ignoredErrors>
    <ignoredError sqref="K25:K27" formula="1"/>
  </ignoredError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N87"/>
  <sheetViews>
    <sheetView view="pageBreakPreview" topLeftCell="A52" zoomScaleNormal="100" zoomScaleSheetLayoutView="100" workbookViewId="0">
      <selection activeCell="A87" sqref="A87"/>
    </sheetView>
  </sheetViews>
  <sheetFormatPr defaultColWidth="9" defaultRowHeight="16.5"/>
  <cols>
    <col min="1" max="2" width="9" style="28"/>
    <col min="3" max="3" width="12.75" style="28" customWidth="1"/>
    <col min="4" max="4" width="3.5" style="28" customWidth="1"/>
    <col min="5" max="5" width="12.75" style="28" customWidth="1"/>
    <col min="6" max="6" width="3.5" style="28" customWidth="1"/>
    <col min="7" max="7" width="12.75" style="28" customWidth="1"/>
    <col min="8" max="8" width="3.125" style="28" customWidth="1"/>
    <col min="9" max="9" width="12.75" style="28" customWidth="1"/>
    <col min="10" max="10" width="3.125" style="28" customWidth="1"/>
    <col min="11" max="11" width="12.75" style="28" customWidth="1"/>
    <col min="12" max="12" width="4.125" style="28" customWidth="1"/>
    <col min="13" max="13" width="12.75" style="28" customWidth="1"/>
    <col min="14" max="14" width="4.125" style="28" customWidth="1"/>
    <col min="15" max="16384" width="9" style="28"/>
  </cols>
  <sheetData>
    <row r="1" spans="1:13" ht="24.75" thickBot="1">
      <c r="A1" s="39" t="s">
        <v>332</v>
      </c>
    </row>
    <row r="2" spans="1:13" ht="32.25" customHeight="1" thickBot="1">
      <c r="A2" s="39"/>
      <c r="C2" s="27"/>
      <c r="D2" s="153"/>
      <c r="H2" s="508" t="s">
        <v>259</v>
      </c>
      <c r="I2" s="509"/>
      <c r="J2" s="514" t="str">
        <f>IF(☆自己評価シート☆!D3="","",☆自己評価シート☆!D3)</f>
        <v/>
      </c>
      <c r="K2" s="515"/>
      <c r="L2" s="515"/>
      <c r="M2" s="516"/>
    </row>
    <row r="3" spans="1:13" ht="12.75" customHeight="1">
      <c r="A3" s="39"/>
    </row>
    <row r="4" spans="1:13" ht="20.25" thickBot="1">
      <c r="A4" s="85" t="s">
        <v>333</v>
      </c>
    </row>
    <row r="5" spans="1:13" ht="33.75" thickBot="1">
      <c r="A5" s="182"/>
      <c r="B5" s="229"/>
      <c r="C5" s="225" t="s">
        <v>253</v>
      </c>
      <c r="D5" s="223"/>
      <c r="E5" s="188" t="s">
        <v>254</v>
      </c>
      <c r="F5" s="223"/>
      <c r="G5" s="206" t="s">
        <v>255</v>
      </c>
      <c r="H5" s="225"/>
      <c r="I5" s="233" t="s">
        <v>182</v>
      </c>
      <c r="J5" s="224"/>
    </row>
    <row r="6" spans="1:13" ht="27" customHeight="1">
      <c r="A6" s="247" t="s">
        <v>366</v>
      </c>
      <c r="B6" s="181" t="s">
        <v>179</v>
      </c>
      <c r="C6" s="252"/>
      <c r="D6" s="255" t="s">
        <v>105</v>
      </c>
      <c r="E6" s="256"/>
      <c r="F6" s="255" t="s">
        <v>105</v>
      </c>
      <c r="G6" s="256"/>
      <c r="H6" s="257" t="s">
        <v>105</v>
      </c>
      <c r="I6" s="258">
        <f>C6+E6+G6</f>
        <v>0</v>
      </c>
      <c r="J6" s="248" t="s">
        <v>105</v>
      </c>
    </row>
    <row r="7" spans="1:13" ht="27" customHeight="1">
      <c r="A7" s="218"/>
      <c r="B7" s="103" t="s">
        <v>180</v>
      </c>
      <c r="C7" s="190"/>
      <c r="D7" s="106" t="s">
        <v>105</v>
      </c>
      <c r="E7" s="184"/>
      <c r="F7" s="106" t="s">
        <v>105</v>
      </c>
      <c r="G7" s="184"/>
      <c r="H7" s="226" t="s">
        <v>105</v>
      </c>
      <c r="I7" s="235">
        <f>C7+E7+G7</f>
        <v>0</v>
      </c>
      <c r="J7" s="217" t="s">
        <v>105</v>
      </c>
    </row>
    <row r="8" spans="1:13" ht="27" customHeight="1" thickBot="1">
      <c r="A8" s="218"/>
      <c r="B8" s="241" t="s">
        <v>182</v>
      </c>
      <c r="C8" s="242">
        <f>SUM(C6:C7)</f>
        <v>0</v>
      </c>
      <c r="D8" s="243" t="s">
        <v>105</v>
      </c>
      <c r="E8" s="244">
        <f>SUM(E6:E7)</f>
        <v>0</v>
      </c>
      <c r="F8" s="243" t="s">
        <v>105</v>
      </c>
      <c r="G8" s="244">
        <f>SUM(G6:G7)</f>
        <v>0</v>
      </c>
      <c r="H8" s="242" t="s">
        <v>105</v>
      </c>
      <c r="I8" s="245">
        <f>SUM(I6:I7)</f>
        <v>0</v>
      </c>
      <c r="J8" s="246" t="s">
        <v>105</v>
      </c>
    </row>
    <row r="9" spans="1:13" ht="27" customHeight="1" thickTop="1" thickBot="1">
      <c r="A9" s="249"/>
      <c r="B9" s="259" t="s">
        <v>183</v>
      </c>
      <c r="C9" s="316" t="e">
        <f>C7/C8*100</f>
        <v>#DIV/0!</v>
      </c>
      <c r="D9" s="260"/>
      <c r="E9" s="317" t="e">
        <f>E7/E8*100</f>
        <v>#DIV/0!</v>
      </c>
      <c r="F9" s="306" t="s">
        <v>295</v>
      </c>
      <c r="G9" s="318" t="e">
        <f>G7/G8*100</f>
        <v>#DIV/0!</v>
      </c>
      <c r="H9" s="260" t="s">
        <v>295</v>
      </c>
      <c r="I9" s="316" t="e">
        <f>I7/I8*100</f>
        <v>#DIV/0!</v>
      </c>
      <c r="J9" s="261" t="s">
        <v>103</v>
      </c>
    </row>
    <row r="10" spans="1:13" ht="27" customHeight="1">
      <c r="A10" s="218" t="s">
        <v>185</v>
      </c>
      <c r="B10" s="230" t="s">
        <v>179</v>
      </c>
      <c r="C10" s="189"/>
      <c r="D10" s="105" t="s">
        <v>105</v>
      </c>
      <c r="E10" s="183"/>
      <c r="F10" s="105" t="s">
        <v>105</v>
      </c>
      <c r="G10" s="183"/>
      <c r="H10" s="232" t="s">
        <v>105</v>
      </c>
      <c r="I10" s="234">
        <f>C10+E10+G10</f>
        <v>0</v>
      </c>
      <c r="J10" s="222" t="s">
        <v>105</v>
      </c>
    </row>
    <row r="11" spans="1:13" ht="27" customHeight="1">
      <c r="A11" s="218"/>
      <c r="B11" s="103" t="s">
        <v>180</v>
      </c>
      <c r="C11" s="190"/>
      <c r="D11" s="106" t="s">
        <v>105</v>
      </c>
      <c r="E11" s="184"/>
      <c r="F11" s="106" t="s">
        <v>105</v>
      </c>
      <c r="G11" s="184"/>
      <c r="H11" s="226" t="s">
        <v>105</v>
      </c>
      <c r="I11" s="235">
        <f>C11+E11+G11</f>
        <v>0</v>
      </c>
      <c r="J11" s="217" t="s">
        <v>105</v>
      </c>
    </row>
    <row r="12" spans="1:13" ht="27" customHeight="1" thickBot="1">
      <c r="A12" s="218"/>
      <c r="B12" s="241" t="s">
        <v>182</v>
      </c>
      <c r="C12" s="242">
        <f>SUM(C10:C11)</f>
        <v>0</v>
      </c>
      <c r="D12" s="243" t="s">
        <v>105</v>
      </c>
      <c r="E12" s="244">
        <f>SUM(E10:E11)</f>
        <v>0</v>
      </c>
      <c r="F12" s="243" t="s">
        <v>105</v>
      </c>
      <c r="G12" s="244">
        <f>SUM(G10:G11)</f>
        <v>0</v>
      </c>
      <c r="H12" s="242" t="s">
        <v>105</v>
      </c>
      <c r="I12" s="245">
        <f>SUM(I10:I11)</f>
        <v>0</v>
      </c>
      <c r="J12" s="246" t="s">
        <v>105</v>
      </c>
    </row>
    <row r="13" spans="1:13" ht="27" customHeight="1" thickTop="1" thickBot="1">
      <c r="A13" s="249"/>
      <c r="B13" s="259" t="s">
        <v>183</v>
      </c>
      <c r="C13" s="316" t="e">
        <f>C11/C12*100</f>
        <v>#DIV/0!</v>
      </c>
      <c r="D13" s="260"/>
      <c r="E13" s="317" t="e">
        <f>E11/E12*100</f>
        <v>#DIV/0!</v>
      </c>
      <c r="F13" s="306" t="s">
        <v>295</v>
      </c>
      <c r="G13" s="318" t="e">
        <f>G11/G12*100</f>
        <v>#DIV/0!</v>
      </c>
      <c r="H13" s="260" t="s">
        <v>295</v>
      </c>
      <c r="I13" s="316" t="e">
        <f>I11/I12*100</f>
        <v>#DIV/0!</v>
      </c>
      <c r="J13" s="261" t="s">
        <v>103</v>
      </c>
    </row>
    <row r="14" spans="1:13" ht="27" customHeight="1">
      <c r="A14" s="247" t="s">
        <v>186</v>
      </c>
      <c r="B14" s="181" t="s">
        <v>179</v>
      </c>
      <c r="C14" s="252"/>
      <c r="D14" s="255" t="s">
        <v>105</v>
      </c>
      <c r="E14" s="256"/>
      <c r="F14" s="255" t="s">
        <v>105</v>
      </c>
      <c r="G14" s="256"/>
      <c r="H14" s="257" t="s">
        <v>105</v>
      </c>
      <c r="I14" s="258">
        <f>C14+E14+G14</f>
        <v>0</v>
      </c>
      <c r="J14" s="248" t="s">
        <v>105</v>
      </c>
    </row>
    <row r="15" spans="1:13" ht="27" customHeight="1">
      <c r="A15" s="218"/>
      <c r="B15" s="103" t="s">
        <v>180</v>
      </c>
      <c r="C15" s="190"/>
      <c r="D15" s="106" t="s">
        <v>105</v>
      </c>
      <c r="E15" s="184"/>
      <c r="F15" s="106" t="s">
        <v>105</v>
      </c>
      <c r="G15" s="184"/>
      <c r="H15" s="226" t="s">
        <v>105</v>
      </c>
      <c r="I15" s="235">
        <f>C15+E15+G15</f>
        <v>0</v>
      </c>
      <c r="J15" s="217" t="s">
        <v>105</v>
      </c>
    </row>
    <row r="16" spans="1:13" ht="27" customHeight="1" thickBot="1">
      <c r="A16" s="240"/>
      <c r="B16" s="241" t="s">
        <v>182</v>
      </c>
      <c r="C16" s="242">
        <f>SUM(C14:C15)</f>
        <v>0</v>
      </c>
      <c r="D16" s="243" t="s">
        <v>105</v>
      </c>
      <c r="E16" s="244">
        <f>SUM(E14:E15)</f>
        <v>0</v>
      </c>
      <c r="F16" s="243" t="s">
        <v>105</v>
      </c>
      <c r="G16" s="244">
        <f>SUM(G14:G15)</f>
        <v>0</v>
      </c>
      <c r="H16" s="242" t="s">
        <v>105</v>
      </c>
      <c r="I16" s="245">
        <f>SUM(I14:I15)</f>
        <v>0</v>
      </c>
      <c r="J16" s="246" t="s">
        <v>105</v>
      </c>
    </row>
    <row r="17" spans="1:14" ht="27" customHeight="1" thickTop="1" thickBot="1">
      <c r="A17" s="249"/>
      <c r="B17" s="259" t="s">
        <v>183</v>
      </c>
      <c r="C17" s="316" t="e">
        <f>C15/C16*100</f>
        <v>#DIV/0!</v>
      </c>
      <c r="D17" s="260"/>
      <c r="E17" s="317" t="e">
        <f>E15/E16*100</f>
        <v>#DIV/0!</v>
      </c>
      <c r="F17" s="306" t="s">
        <v>295</v>
      </c>
      <c r="G17" s="318" t="e">
        <f>G15/G16*100</f>
        <v>#DIV/0!</v>
      </c>
      <c r="H17" s="260" t="s">
        <v>295</v>
      </c>
      <c r="I17" s="316" t="e">
        <f>I15/I16*100</f>
        <v>#DIV/0!</v>
      </c>
      <c r="J17" s="261" t="s">
        <v>103</v>
      </c>
    </row>
    <row r="18" spans="1:14" ht="27" customHeight="1">
      <c r="A18" s="218" t="s">
        <v>182</v>
      </c>
      <c r="B18" s="230" t="s">
        <v>179</v>
      </c>
      <c r="C18" s="237">
        <f>C6+C10+C14</f>
        <v>0</v>
      </c>
      <c r="D18" s="212" t="s">
        <v>105</v>
      </c>
      <c r="E18" s="238">
        <f>E6+E10+E14</f>
        <v>0</v>
      </c>
      <c r="F18" s="212" t="s">
        <v>105</v>
      </c>
      <c r="G18" s="238">
        <f>G6+G10+G14</f>
        <v>0</v>
      </c>
      <c r="H18" s="237" t="s">
        <v>105</v>
      </c>
      <c r="I18" s="239">
        <f>C18+E18+G18</f>
        <v>0</v>
      </c>
      <c r="J18" s="222" t="s">
        <v>105</v>
      </c>
    </row>
    <row r="19" spans="1:14" ht="27" customHeight="1">
      <c r="A19" s="218"/>
      <c r="B19" s="103" t="s">
        <v>180</v>
      </c>
      <c r="C19" s="227">
        <f>C7+C11+C15</f>
        <v>0</v>
      </c>
      <c r="D19" s="194" t="s">
        <v>105</v>
      </c>
      <c r="E19" s="151">
        <f>E7+E11+E15</f>
        <v>0</v>
      </c>
      <c r="F19" s="194" t="s">
        <v>105</v>
      </c>
      <c r="G19" s="151">
        <f>G7+G11+G15</f>
        <v>0</v>
      </c>
      <c r="H19" s="227" t="s">
        <v>105</v>
      </c>
      <c r="I19" s="236">
        <f>C19+E19+G19</f>
        <v>0</v>
      </c>
      <c r="J19" s="217" t="s">
        <v>105</v>
      </c>
    </row>
    <row r="20" spans="1:14" ht="27" customHeight="1" thickBot="1">
      <c r="A20" s="249"/>
      <c r="B20" s="104" t="s">
        <v>182</v>
      </c>
      <c r="C20" s="228">
        <f>SUM(C18:C19)</f>
        <v>0</v>
      </c>
      <c r="D20" s="107" t="s">
        <v>105</v>
      </c>
      <c r="E20" s="197">
        <f>SUM(E18:E19)</f>
        <v>0</v>
      </c>
      <c r="F20" s="107" t="s">
        <v>105</v>
      </c>
      <c r="G20" s="197">
        <f>SUM(G18:G19)</f>
        <v>0</v>
      </c>
      <c r="H20" s="228" t="s">
        <v>105</v>
      </c>
      <c r="I20" s="250">
        <f>SUM(I18:I19)</f>
        <v>0</v>
      </c>
      <c r="J20" s="221" t="s">
        <v>105</v>
      </c>
    </row>
    <row r="21" spans="1:14" ht="27" customHeight="1" thickBot="1">
      <c r="A21" s="219" t="s">
        <v>262</v>
      </c>
      <c r="B21" s="262"/>
      <c r="C21" s="386" t="e">
        <f>AVERAGE(C9,C13,C17)</f>
        <v>#DIV/0!</v>
      </c>
      <c r="D21" s="387"/>
      <c r="E21" s="376" t="e">
        <f>AVERAGE(E9,E13,E17)</f>
        <v>#DIV/0!</v>
      </c>
      <c r="F21" s="378"/>
      <c r="G21" s="376" t="e">
        <f>AVERAGE(G9,G13,G17)</f>
        <v>#DIV/0!</v>
      </c>
      <c r="H21" s="377"/>
      <c r="I21" s="319" t="e">
        <f>AVERAGE(I9,I13,I17)</f>
        <v>#DIV/0!</v>
      </c>
      <c r="J21" s="261" t="s">
        <v>103</v>
      </c>
    </row>
    <row r="23" spans="1:14" ht="20.25" thickBot="1">
      <c r="A23" s="85" t="s">
        <v>298</v>
      </c>
    </row>
    <row r="24" spans="1:14">
      <c r="A24" s="489"/>
      <c r="B24" s="510"/>
      <c r="C24" s="512" t="s">
        <v>364</v>
      </c>
      <c r="D24" s="513"/>
      <c r="E24" s="513"/>
      <c r="F24" s="513"/>
      <c r="G24" s="512" t="s">
        <v>365</v>
      </c>
      <c r="H24" s="513"/>
      <c r="I24" s="513"/>
      <c r="J24" s="513"/>
      <c r="K24" s="101"/>
      <c r="L24" s="101"/>
      <c r="M24" s="101"/>
      <c r="N24" s="102"/>
    </row>
    <row r="25" spans="1:14" ht="17.25" thickBot="1">
      <c r="A25" s="492"/>
      <c r="B25" s="511"/>
      <c r="C25" s="209" t="s">
        <v>179</v>
      </c>
      <c r="D25" s="211"/>
      <c r="E25" s="207" t="s">
        <v>180</v>
      </c>
      <c r="F25" s="211"/>
      <c r="G25" s="209" t="s">
        <v>179</v>
      </c>
      <c r="H25" s="211"/>
      <c r="I25" s="207" t="s">
        <v>180</v>
      </c>
      <c r="J25" s="211"/>
      <c r="K25" s="207" t="s">
        <v>182</v>
      </c>
      <c r="L25" s="210"/>
      <c r="M25" s="207" t="s">
        <v>183</v>
      </c>
      <c r="N25" s="208"/>
    </row>
    <row r="26" spans="1:14" ht="27" customHeight="1">
      <c r="A26" s="270" t="s">
        <v>366</v>
      </c>
      <c r="B26" s="270"/>
      <c r="C26" s="200"/>
      <c r="D26" s="108" t="s">
        <v>105</v>
      </c>
      <c r="E26" s="183"/>
      <c r="F26" s="108" t="s">
        <v>105</v>
      </c>
      <c r="G26" s="200"/>
      <c r="H26" s="108" t="s">
        <v>105</v>
      </c>
      <c r="I26" s="183"/>
      <c r="J26" s="108" t="s">
        <v>105</v>
      </c>
      <c r="K26" s="196">
        <f>SUM(C26:J26)</f>
        <v>0</v>
      </c>
      <c r="L26" s="212" t="s">
        <v>105</v>
      </c>
      <c r="M26" s="213" t="e">
        <f>(E26+I26)/K26*100</f>
        <v>#DIV/0!</v>
      </c>
      <c r="N26" s="214" t="s">
        <v>103</v>
      </c>
    </row>
    <row r="27" spans="1:14" ht="27" customHeight="1">
      <c r="A27" s="264" t="s">
        <v>185</v>
      </c>
      <c r="B27" s="265"/>
      <c r="C27" s="202"/>
      <c r="D27" s="109" t="s">
        <v>105</v>
      </c>
      <c r="E27" s="184"/>
      <c r="F27" s="109" t="s">
        <v>105</v>
      </c>
      <c r="G27" s="202"/>
      <c r="H27" s="109" t="s">
        <v>105</v>
      </c>
      <c r="I27" s="184"/>
      <c r="J27" s="109" t="s">
        <v>105</v>
      </c>
      <c r="K27" s="196">
        <f t="shared" ref="K27:K28" si="0">SUM(C27:J27)</f>
        <v>0</v>
      </c>
      <c r="L27" s="194" t="s">
        <v>105</v>
      </c>
      <c r="M27" s="213" t="e">
        <f>(E27+I27)/K27*100</f>
        <v>#DIV/0!</v>
      </c>
      <c r="N27" s="203" t="s">
        <v>103</v>
      </c>
    </row>
    <row r="28" spans="1:14" ht="27" customHeight="1" thickBot="1">
      <c r="A28" s="267" t="s">
        <v>186</v>
      </c>
      <c r="B28" s="266"/>
      <c r="C28" s="204"/>
      <c r="D28" s="110" t="s">
        <v>105</v>
      </c>
      <c r="E28" s="185"/>
      <c r="F28" s="110" t="s">
        <v>105</v>
      </c>
      <c r="G28" s="204"/>
      <c r="H28" s="110" t="s">
        <v>105</v>
      </c>
      <c r="I28" s="185"/>
      <c r="J28" s="110" t="s">
        <v>105</v>
      </c>
      <c r="K28" s="397">
        <f t="shared" si="0"/>
        <v>0</v>
      </c>
      <c r="L28" s="195" t="s">
        <v>105</v>
      </c>
      <c r="M28" s="398" t="e">
        <f t="shared" ref="M28" si="1">(E28+I28)/K28*100</f>
        <v>#DIV/0!</v>
      </c>
      <c r="N28" s="205" t="s">
        <v>103</v>
      </c>
    </row>
    <row r="29" spans="1:14" s="53" customFormat="1" ht="21.75" customHeight="1">
      <c r="A29" s="332"/>
      <c r="B29" s="332"/>
      <c r="C29" s="111"/>
      <c r="D29" s="111"/>
      <c r="E29" s="111"/>
      <c r="F29" s="111"/>
      <c r="G29" s="111"/>
      <c r="H29" s="111"/>
      <c r="I29" s="333"/>
      <c r="J29" s="111"/>
    </row>
    <row r="30" spans="1:14" ht="20.25" thickBot="1">
      <c r="A30" s="85" t="s">
        <v>334</v>
      </c>
    </row>
    <row r="31" spans="1:14" ht="20.25" customHeight="1">
      <c r="A31" s="504"/>
      <c r="B31" s="505"/>
      <c r="C31" s="273" t="s">
        <v>306</v>
      </c>
      <c r="D31" s="253"/>
      <c r="E31" s="274"/>
      <c r="F31" s="274"/>
      <c r="G31" s="274"/>
      <c r="H31" s="216"/>
    </row>
    <row r="32" spans="1:14" ht="19.5" customHeight="1" thickBot="1">
      <c r="A32" s="506"/>
      <c r="B32" s="507"/>
      <c r="C32" s="275" t="s">
        <v>179</v>
      </c>
      <c r="D32" s="276"/>
      <c r="E32" s="277" t="s">
        <v>180</v>
      </c>
      <c r="F32" s="277"/>
      <c r="G32" s="277" t="s">
        <v>183</v>
      </c>
      <c r="H32" s="276"/>
    </row>
    <row r="33" spans="1:14" ht="27" customHeight="1" thickBot="1">
      <c r="A33" s="338" t="s">
        <v>366</v>
      </c>
      <c r="B33" s="267"/>
      <c r="C33" s="339"/>
      <c r="D33" s="261" t="s">
        <v>104</v>
      </c>
      <c r="E33" s="340"/>
      <c r="F33" s="261" t="s">
        <v>104</v>
      </c>
      <c r="G33" s="278" t="e">
        <f>E33/C33*100</f>
        <v>#DIV/0!</v>
      </c>
      <c r="H33" s="261" t="s">
        <v>252</v>
      </c>
    </row>
    <row r="34" spans="1:14">
      <c r="B34" s="100"/>
    </row>
    <row r="35" spans="1:14" ht="20.25" thickBot="1">
      <c r="A35" s="85" t="s">
        <v>335</v>
      </c>
    </row>
    <row r="36" spans="1:14" ht="20.25" customHeight="1">
      <c r="A36" s="504"/>
      <c r="B36" s="505"/>
      <c r="C36" s="273" t="s">
        <v>261</v>
      </c>
      <c r="D36" s="253"/>
      <c r="E36" s="274"/>
      <c r="F36" s="274"/>
      <c r="G36" s="274"/>
      <c r="H36" s="216"/>
    </row>
    <row r="37" spans="1:14" ht="19.5" customHeight="1" thickBot="1">
      <c r="A37" s="506"/>
      <c r="B37" s="507"/>
      <c r="C37" s="275" t="s">
        <v>179</v>
      </c>
      <c r="D37" s="276"/>
      <c r="E37" s="277" t="s">
        <v>180</v>
      </c>
      <c r="F37" s="277"/>
      <c r="G37" s="277" t="s">
        <v>183</v>
      </c>
      <c r="H37" s="276"/>
    </row>
    <row r="38" spans="1:14" ht="27" customHeight="1" thickBot="1">
      <c r="A38" s="338" t="s">
        <v>366</v>
      </c>
      <c r="B38" s="267"/>
      <c r="C38" s="339"/>
      <c r="D38" s="261" t="s">
        <v>257</v>
      </c>
      <c r="E38" s="340"/>
      <c r="F38" s="261" t="s">
        <v>257</v>
      </c>
      <c r="G38" s="278" t="e">
        <f t="shared" ref="G38" si="2">E38/C38*100</f>
        <v>#DIV/0!</v>
      </c>
      <c r="H38" s="261" t="s">
        <v>252</v>
      </c>
    </row>
    <row r="39" spans="1:14" s="23" customFormat="1" ht="20.25" customHeight="1">
      <c r="A39" s="334" t="s">
        <v>304</v>
      </c>
      <c r="B39" s="335"/>
      <c r="C39" s="336"/>
      <c r="D39" s="288"/>
      <c r="E39" s="336"/>
      <c r="F39" s="288"/>
      <c r="G39" s="337"/>
      <c r="H39" s="81"/>
    </row>
    <row r="40" spans="1:14" s="23" customFormat="1" ht="20.25" customHeight="1">
      <c r="A40" s="334" t="s">
        <v>303</v>
      </c>
      <c r="B40" s="335"/>
      <c r="C40" s="336"/>
      <c r="D40" s="288"/>
      <c r="E40" s="336"/>
      <c r="F40" s="288"/>
      <c r="G40" s="337"/>
      <c r="H40" s="81"/>
    </row>
    <row r="41" spans="1:14" s="23" customFormat="1" ht="39" customHeight="1">
      <c r="A41" s="488" t="s">
        <v>305</v>
      </c>
      <c r="B41" s="488"/>
      <c r="C41" s="488"/>
      <c r="D41" s="488"/>
      <c r="E41" s="488"/>
      <c r="F41" s="488"/>
      <c r="G41" s="488"/>
      <c r="H41" s="488"/>
      <c r="I41" s="488"/>
      <c r="J41" s="488"/>
      <c r="K41" s="488"/>
      <c r="L41" s="488"/>
      <c r="M41" s="488"/>
      <c r="N41" s="488"/>
    </row>
    <row r="43" spans="1:14" ht="20.25" thickBot="1">
      <c r="A43" s="85" t="s">
        <v>336</v>
      </c>
    </row>
    <row r="44" spans="1:14">
      <c r="A44" s="489" t="s">
        <v>258</v>
      </c>
      <c r="B44" s="490"/>
      <c r="C44" s="490"/>
      <c r="D44" s="490"/>
      <c r="E44" s="490"/>
      <c r="F44" s="491"/>
      <c r="G44" s="215" t="s">
        <v>302</v>
      </c>
      <c r="H44" s="254"/>
      <c r="I44" s="254"/>
      <c r="J44" s="253"/>
    </row>
    <row r="45" spans="1:14" ht="17.25" thickBot="1">
      <c r="A45" s="492"/>
      <c r="B45" s="493"/>
      <c r="C45" s="493"/>
      <c r="D45" s="493"/>
      <c r="E45" s="493"/>
      <c r="F45" s="494"/>
      <c r="G45" s="210" t="s">
        <v>179</v>
      </c>
      <c r="H45" s="220"/>
      <c r="I45" s="220" t="s">
        <v>180</v>
      </c>
      <c r="J45" s="231"/>
    </row>
    <row r="46" spans="1:14" ht="28.5" customHeight="1" thickBot="1">
      <c r="A46" s="311"/>
      <c r="B46" s="312"/>
      <c r="C46" s="312"/>
      <c r="D46" s="312"/>
      <c r="E46" s="312"/>
      <c r="F46" s="313"/>
      <c r="G46" s="314"/>
      <c r="H46" s="315" t="s">
        <v>105</v>
      </c>
      <c r="I46" s="314"/>
      <c r="J46" s="251" t="s">
        <v>105</v>
      </c>
    </row>
    <row r="47" spans="1:14" s="23" customFormat="1" ht="20.25" customHeight="1">
      <c r="A47" s="399" t="s">
        <v>372</v>
      </c>
      <c r="B47" s="335"/>
      <c r="C47" s="336"/>
      <c r="D47" s="288"/>
      <c r="E47" s="336"/>
      <c r="F47" s="288"/>
      <c r="G47" s="337"/>
      <c r="H47" s="81"/>
    </row>
    <row r="48" spans="1:14" s="53" customFormat="1" ht="19.5" customHeight="1">
      <c r="A48" s="94"/>
      <c r="B48" s="111"/>
      <c r="C48" s="111"/>
      <c r="D48" s="111"/>
      <c r="E48" s="111"/>
      <c r="F48" s="111"/>
      <c r="G48" s="111"/>
      <c r="H48" s="111"/>
      <c r="I48" s="111"/>
      <c r="J48" s="111"/>
    </row>
    <row r="49" spans="1:14" ht="20.25" thickBot="1">
      <c r="A49" s="85" t="s">
        <v>337</v>
      </c>
    </row>
    <row r="50" spans="1:14" ht="17.25" thickBot="1">
      <c r="A50" s="517"/>
      <c r="B50" s="518"/>
      <c r="C50" s="198" t="s">
        <v>184</v>
      </c>
      <c r="D50" s="186"/>
      <c r="E50" s="187" t="s">
        <v>269</v>
      </c>
      <c r="F50" s="188"/>
      <c r="G50" s="206" t="s">
        <v>183</v>
      </c>
      <c r="H50" s="388"/>
      <c r="I50" s="495" t="s">
        <v>354</v>
      </c>
      <c r="J50" s="496"/>
      <c r="K50" s="496"/>
      <c r="L50" s="496"/>
      <c r="M50" s="496"/>
      <c r="N50" s="497"/>
    </row>
    <row r="51" spans="1:14" ht="27" customHeight="1">
      <c r="A51" s="264" t="s">
        <v>366</v>
      </c>
      <c r="B51" s="264"/>
      <c r="C51" s="200"/>
      <c r="D51" s="212" t="s">
        <v>105</v>
      </c>
      <c r="E51" s="183"/>
      <c r="F51" s="212" t="s">
        <v>105</v>
      </c>
      <c r="G51" s="390" t="e">
        <f>E51/C51*100</f>
        <v>#DIV/0!</v>
      </c>
      <c r="H51" s="238" t="s">
        <v>103</v>
      </c>
      <c r="I51" s="498"/>
      <c r="J51" s="499"/>
      <c r="K51" s="499"/>
      <c r="L51" s="499"/>
      <c r="M51" s="499"/>
      <c r="N51" s="500"/>
    </row>
    <row r="52" spans="1:14" ht="27" customHeight="1">
      <c r="A52" s="264" t="s">
        <v>185</v>
      </c>
      <c r="B52" s="265"/>
      <c r="C52" s="202"/>
      <c r="D52" s="194" t="s">
        <v>105</v>
      </c>
      <c r="E52" s="184"/>
      <c r="F52" s="194" t="s">
        <v>105</v>
      </c>
      <c r="G52" s="389" t="e">
        <f t="shared" ref="G52:G53" si="3">E52/C52*100</f>
        <v>#DIV/0!</v>
      </c>
      <c r="H52" s="151" t="s">
        <v>103</v>
      </c>
      <c r="I52" s="501"/>
      <c r="J52" s="502"/>
      <c r="K52" s="502"/>
      <c r="L52" s="502"/>
      <c r="M52" s="502"/>
      <c r="N52" s="503"/>
    </row>
    <row r="53" spans="1:14" ht="27" customHeight="1" thickBot="1">
      <c r="A53" s="268" t="s">
        <v>186</v>
      </c>
      <c r="B53" s="269"/>
      <c r="C53" s="391"/>
      <c r="D53" s="392" t="s">
        <v>105</v>
      </c>
      <c r="E53" s="393"/>
      <c r="F53" s="392" t="s">
        <v>105</v>
      </c>
      <c r="G53" s="394" t="e">
        <f t="shared" si="3"/>
        <v>#DIV/0!</v>
      </c>
      <c r="H53" s="395" t="s">
        <v>103</v>
      </c>
      <c r="I53" s="528"/>
      <c r="J53" s="529"/>
      <c r="K53" s="529"/>
      <c r="L53" s="529"/>
      <c r="M53" s="529"/>
      <c r="N53" s="530"/>
    </row>
    <row r="54" spans="1:14" ht="27" customHeight="1" thickBot="1">
      <c r="A54" s="263" t="s">
        <v>262</v>
      </c>
      <c r="B54" s="263"/>
      <c r="C54" s="284" t="e">
        <f>AVERAGE(C51,C52,C53)</f>
        <v>#DIV/0!</v>
      </c>
      <c r="D54" s="315"/>
      <c r="E54" s="284" t="e">
        <f>AVERAGE(E51,E52,E53)</f>
        <v>#DIV/0!</v>
      </c>
      <c r="F54" s="315"/>
      <c r="G54" s="284" t="e">
        <f>AVERAGE(G51,G52,G53)</f>
        <v>#DIV/0!</v>
      </c>
      <c r="H54" s="251" t="s">
        <v>103</v>
      </c>
      <c r="I54" s="396"/>
      <c r="J54" s="111"/>
    </row>
    <row r="55" spans="1:14">
      <c r="A55" s="28" t="s">
        <v>270</v>
      </c>
    </row>
    <row r="56" spans="1:14">
      <c r="A56" s="162" t="s">
        <v>355</v>
      </c>
    </row>
    <row r="57" spans="1:14" ht="19.5" customHeight="1"/>
    <row r="58" spans="1:14" ht="20.25" thickBot="1">
      <c r="A58" s="85" t="s">
        <v>338</v>
      </c>
    </row>
    <row r="59" spans="1:14">
      <c r="A59" s="489" t="s">
        <v>367</v>
      </c>
      <c r="B59" s="490"/>
      <c r="C59" s="490"/>
      <c r="D59" s="510"/>
      <c r="E59" s="489" t="s">
        <v>368</v>
      </c>
      <c r="F59" s="490"/>
      <c r="G59" s="490"/>
      <c r="H59" s="490"/>
      <c r="I59" s="490"/>
      <c r="J59" s="510"/>
      <c r="K59" s="215" t="s">
        <v>256</v>
      </c>
      <c r="L59" s="254"/>
      <c r="M59" s="254"/>
      <c r="N59" s="253"/>
    </row>
    <row r="60" spans="1:14" ht="17.25" thickBot="1">
      <c r="A60" s="492"/>
      <c r="B60" s="493"/>
      <c r="C60" s="493"/>
      <c r="D60" s="511"/>
      <c r="E60" s="492"/>
      <c r="F60" s="493"/>
      <c r="G60" s="493"/>
      <c r="H60" s="493"/>
      <c r="I60" s="493"/>
      <c r="J60" s="511"/>
      <c r="K60" s="210" t="s">
        <v>179</v>
      </c>
      <c r="L60" s="220"/>
      <c r="M60" s="220" t="s">
        <v>180</v>
      </c>
      <c r="N60" s="231"/>
    </row>
    <row r="61" spans="1:14" ht="23.25" customHeight="1">
      <c r="A61" s="200"/>
      <c r="B61" s="189"/>
      <c r="C61" s="189"/>
      <c r="D61" s="192"/>
      <c r="E61" s="400"/>
      <c r="F61" s="252"/>
      <c r="G61" s="189"/>
      <c r="H61" s="189"/>
      <c r="I61" s="189"/>
      <c r="J61" s="108"/>
      <c r="K61" s="256"/>
      <c r="L61" s="193" t="s">
        <v>105</v>
      </c>
      <c r="M61" s="256"/>
      <c r="N61" s="201" t="s">
        <v>105</v>
      </c>
    </row>
    <row r="62" spans="1:14" ht="23.25" customHeight="1">
      <c r="A62" s="202"/>
      <c r="B62" s="190"/>
      <c r="C62" s="190"/>
      <c r="D62" s="109"/>
      <c r="E62" s="401"/>
      <c r="F62" s="190"/>
      <c r="G62" s="190"/>
      <c r="H62" s="190"/>
      <c r="I62" s="190"/>
      <c r="J62" s="109"/>
      <c r="K62" s="184"/>
      <c r="L62" s="194" t="s">
        <v>105</v>
      </c>
      <c r="M62" s="184"/>
      <c r="N62" s="203" t="s">
        <v>105</v>
      </c>
    </row>
    <row r="63" spans="1:14" ht="23.25" customHeight="1" thickBot="1">
      <c r="A63" s="204"/>
      <c r="B63" s="191"/>
      <c r="C63" s="191"/>
      <c r="D63" s="110"/>
      <c r="E63" s="402"/>
      <c r="F63" s="191"/>
      <c r="G63" s="191"/>
      <c r="H63" s="191"/>
      <c r="I63" s="191"/>
      <c r="J63" s="110"/>
      <c r="K63" s="185"/>
      <c r="L63" s="195" t="s">
        <v>105</v>
      </c>
      <c r="M63" s="185"/>
      <c r="N63" s="205" t="s">
        <v>105</v>
      </c>
    </row>
    <row r="64" spans="1:14">
      <c r="A64" s="162" t="s">
        <v>369</v>
      </c>
    </row>
    <row r="65" spans="1:10" ht="19.5">
      <c r="A65" s="85"/>
    </row>
    <row r="66" spans="1:10" ht="20.25" thickBot="1">
      <c r="A66" s="85" t="s">
        <v>339</v>
      </c>
    </row>
    <row r="67" spans="1:10">
      <c r="A67" s="489" t="s">
        <v>258</v>
      </c>
      <c r="B67" s="490"/>
      <c r="C67" s="490"/>
      <c r="D67" s="490"/>
      <c r="E67" s="490"/>
      <c r="F67" s="491"/>
      <c r="G67" s="215" t="s">
        <v>256</v>
      </c>
      <c r="H67" s="254"/>
      <c r="I67" s="254"/>
      <c r="J67" s="253"/>
    </row>
    <row r="68" spans="1:10" ht="17.25" thickBot="1">
      <c r="A68" s="492"/>
      <c r="B68" s="493"/>
      <c r="C68" s="493"/>
      <c r="D68" s="493"/>
      <c r="E68" s="493"/>
      <c r="F68" s="494"/>
      <c r="G68" s="210" t="s">
        <v>179</v>
      </c>
      <c r="H68" s="220"/>
      <c r="I68" s="220" t="s">
        <v>180</v>
      </c>
      <c r="J68" s="231"/>
    </row>
    <row r="69" spans="1:10" ht="26.25" customHeight="1">
      <c r="A69" s="271"/>
      <c r="B69" s="252"/>
      <c r="C69" s="252"/>
      <c r="D69" s="252"/>
      <c r="E69" s="252"/>
      <c r="F69" s="192"/>
      <c r="G69" s="256"/>
      <c r="H69" s="193" t="s">
        <v>105</v>
      </c>
      <c r="I69" s="256"/>
      <c r="J69" s="201" t="s">
        <v>105</v>
      </c>
    </row>
    <row r="70" spans="1:10" ht="26.25" customHeight="1">
      <c r="A70" s="272"/>
      <c r="B70" s="190"/>
      <c r="C70" s="190"/>
      <c r="D70" s="190"/>
      <c r="E70" s="190"/>
      <c r="F70" s="109"/>
      <c r="G70" s="184"/>
      <c r="H70" s="194" t="s">
        <v>105</v>
      </c>
      <c r="I70" s="184"/>
      <c r="J70" s="203" t="s">
        <v>105</v>
      </c>
    </row>
    <row r="71" spans="1:10" ht="26.25" customHeight="1">
      <c r="A71" s="272"/>
      <c r="B71" s="190"/>
      <c r="C71" s="190"/>
      <c r="D71" s="190"/>
      <c r="E71" s="190"/>
      <c r="F71" s="109"/>
      <c r="G71" s="184"/>
      <c r="H71" s="194" t="s">
        <v>105</v>
      </c>
      <c r="I71" s="184"/>
      <c r="J71" s="203" t="s">
        <v>105</v>
      </c>
    </row>
    <row r="72" spans="1:10" ht="26.25" customHeight="1">
      <c r="A72" s="272"/>
      <c r="B72" s="190"/>
      <c r="C72" s="190"/>
      <c r="D72" s="190"/>
      <c r="E72" s="190"/>
      <c r="F72" s="109"/>
      <c r="G72" s="184"/>
      <c r="H72" s="194" t="s">
        <v>105</v>
      </c>
      <c r="I72" s="184"/>
      <c r="J72" s="203" t="s">
        <v>105</v>
      </c>
    </row>
    <row r="73" spans="1:10" ht="26.25" customHeight="1" thickBot="1">
      <c r="A73" s="204"/>
      <c r="B73" s="191"/>
      <c r="C73" s="191"/>
      <c r="D73" s="191"/>
      <c r="E73" s="191"/>
      <c r="F73" s="110"/>
      <c r="G73" s="185"/>
      <c r="H73" s="195" t="s">
        <v>105</v>
      </c>
      <c r="I73" s="185"/>
      <c r="J73" s="205" t="s">
        <v>105</v>
      </c>
    </row>
    <row r="74" spans="1:10">
      <c r="A74" s="162" t="s">
        <v>370</v>
      </c>
    </row>
    <row r="75" spans="1:10" s="53" customFormat="1" ht="26.25" customHeight="1">
      <c r="A75" s="111"/>
      <c r="B75" s="111"/>
      <c r="C75" s="111"/>
      <c r="D75" s="111"/>
      <c r="E75" s="111"/>
      <c r="F75" s="111"/>
      <c r="G75" s="111"/>
      <c r="H75" s="111"/>
      <c r="I75" s="111"/>
      <c r="J75" s="111"/>
    </row>
    <row r="76" spans="1:10" ht="20.25" thickBot="1">
      <c r="A76" s="85" t="s">
        <v>340</v>
      </c>
    </row>
    <row r="77" spans="1:10">
      <c r="A77" s="489" t="s">
        <v>258</v>
      </c>
      <c r="B77" s="490"/>
      <c r="C77" s="490"/>
      <c r="D77" s="490"/>
      <c r="E77" s="490"/>
      <c r="F77" s="491"/>
      <c r="G77" s="215" t="s">
        <v>256</v>
      </c>
      <c r="H77" s="254"/>
      <c r="I77" s="254"/>
      <c r="J77" s="253"/>
    </row>
    <row r="78" spans="1:10" ht="17.25" thickBot="1">
      <c r="A78" s="492"/>
      <c r="B78" s="493"/>
      <c r="C78" s="493"/>
      <c r="D78" s="493"/>
      <c r="E78" s="493"/>
      <c r="F78" s="494"/>
      <c r="G78" s="210" t="s">
        <v>179</v>
      </c>
      <c r="H78" s="220"/>
      <c r="I78" s="220" t="s">
        <v>180</v>
      </c>
      <c r="J78" s="231"/>
    </row>
    <row r="79" spans="1:10" ht="23.25" customHeight="1">
      <c r="A79" s="519"/>
      <c r="B79" s="520"/>
      <c r="C79" s="520"/>
      <c r="D79" s="520"/>
      <c r="E79" s="520"/>
      <c r="F79" s="521"/>
      <c r="G79" s="256"/>
      <c r="H79" s="193" t="s">
        <v>105</v>
      </c>
      <c r="I79" s="256"/>
      <c r="J79" s="201" t="s">
        <v>105</v>
      </c>
    </row>
    <row r="80" spans="1:10" ht="23.25" customHeight="1">
      <c r="A80" s="522"/>
      <c r="B80" s="523"/>
      <c r="C80" s="523"/>
      <c r="D80" s="523"/>
      <c r="E80" s="523"/>
      <c r="F80" s="524"/>
      <c r="G80" s="184"/>
      <c r="H80" s="194" t="s">
        <v>105</v>
      </c>
      <c r="I80" s="184"/>
      <c r="J80" s="203" t="s">
        <v>105</v>
      </c>
    </row>
    <row r="81" spans="1:10" ht="23.25" customHeight="1" thickBot="1">
      <c r="A81" s="525"/>
      <c r="B81" s="526"/>
      <c r="C81" s="526"/>
      <c r="D81" s="526"/>
      <c r="E81" s="526"/>
      <c r="F81" s="527"/>
      <c r="G81" s="185"/>
      <c r="H81" s="195" t="s">
        <v>105</v>
      </c>
      <c r="I81" s="185"/>
      <c r="J81" s="205" t="s">
        <v>105</v>
      </c>
    </row>
    <row r="82" spans="1:10">
      <c r="A82" s="399" t="s">
        <v>373</v>
      </c>
    </row>
    <row r="83" spans="1:10" s="53" customFormat="1" ht="23.25" customHeight="1">
      <c r="A83" s="305"/>
      <c r="B83" s="305"/>
      <c r="C83" s="97"/>
      <c r="D83" s="97"/>
      <c r="E83" s="97"/>
      <c r="F83" s="97"/>
      <c r="G83" s="111"/>
      <c r="H83" s="111"/>
      <c r="I83" s="111"/>
      <c r="J83" s="111"/>
    </row>
    <row r="84" spans="1:10" ht="20.25" thickBot="1">
      <c r="A84" s="85" t="s">
        <v>341</v>
      </c>
    </row>
    <row r="85" spans="1:10" ht="33.75" thickBot="1">
      <c r="A85" s="517"/>
      <c r="B85" s="518"/>
      <c r="C85" s="198" t="s">
        <v>250</v>
      </c>
      <c r="D85" s="186"/>
      <c r="E85" s="187" t="s">
        <v>251</v>
      </c>
      <c r="F85" s="188"/>
      <c r="G85" s="206" t="s">
        <v>183</v>
      </c>
      <c r="H85" s="199"/>
    </row>
    <row r="86" spans="1:10" ht="27" customHeight="1" thickBot="1">
      <c r="A86" s="267" t="s">
        <v>366</v>
      </c>
      <c r="B86" s="267"/>
      <c r="C86" s="342"/>
      <c r="D86" s="315" t="s">
        <v>105</v>
      </c>
      <c r="E86" s="343"/>
      <c r="F86" s="315" t="s">
        <v>105</v>
      </c>
      <c r="G86" s="344" t="e">
        <f>C86/E86*100</f>
        <v>#DIV/0!</v>
      </c>
      <c r="H86" s="251" t="s">
        <v>103</v>
      </c>
    </row>
    <row r="87" spans="1:10" ht="20.100000000000001" customHeight="1">
      <c r="A87" s="399" t="s">
        <v>373</v>
      </c>
    </row>
  </sheetData>
  <mergeCells count="22">
    <mergeCell ref="A85:B85"/>
    <mergeCell ref="A67:F68"/>
    <mergeCell ref="E59:J60"/>
    <mergeCell ref="A50:B50"/>
    <mergeCell ref="A77:F78"/>
    <mergeCell ref="A79:F79"/>
    <mergeCell ref="A80:F80"/>
    <mergeCell ref="A81:F81"/>
    <mergeCell ref="A59:D60"/>
    <mergeCell ref="I53:N53"/>
    <mergeCell ref="A36:B37"/>
    <mergeCell ref="A31:B32"/>
    <mergeCell ref="H2:I2"/>
    <mergeCell ref="A24:B25"/>
    <mergeCell ref="C24:F24"/>
    <mergeCell ref="G24:J24"/>
    <mergeCell ref="J2:M2"/>
    <mergeCell ref="A41:N41"/>
    <mergeCell ref="A44:F45"/>
    <mergeCell ref="I50:N50"/>
    <mergeCell ref="I51:N51"/>
    <mergeCell ref="I52:N52"/>
  </mergeCells>
  <phoneticPr fontId="6"/>
  <printOptions horizontalCentered="1"/>
  <pageMargins left="0.39370078740157483" right="0.39370078740157483" top="0.39370078740157483" bottom="0.39370078740157483" header="0.31496062992125984" footer="0.31496062992125984"/>
  <headerFooter>
    <oddFooter>&amp;C&amp;"メイリオ,レギュラー"&amp;P/&amp;N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15"/>
  <sheetViews>
    <sheetView tabSelected="1" view="pageBreakPreview" topLeftCell="A71" zoomScale="85" zoomScaleNormal="100" zoomScaleSheetLayoutView="85" workbookViewId="0">
      <selection activeCell="C116" sqref="C116"/>
    </sheetView>
  </sheetViews>
  <sheetFormatPr defaultColWidth="9" defaultRowHeight="21.75" customHeight="1"/>
  <cols>
    <col min="1" max="1" width="9.125" style="28" bestFit="1" customWidth="1"/>
    <col min="2" max="2" width="34.75" style="28" customWidth="1"/>
    <col min="3" max="3" width="39.875" style="28" customWidth="1"/>
    <col min="4" max="4" width="11.375" style="162" customWidth="1"/>
    <col min="5" max="5" width="10" style="28" customWidth="1"/>
    <col min="6" max="8" width="9.875" style="28" customWidth="1"/>
    <col min="9" max="9" width="28.75" style="28" customWidth="1"/>
    <col min="10" max="10" width="9.125" style="28" bestFit="1" customWidth="1"/>
    <col min="11" max="16384" width="9" style="28"/>
  </cols>
  <sheetData>
    <row r="1" spans="1:8" ht="21.75" customHeight="1">
      <c r="A1" s="180" t="s">
        <v>342</v>
      </c>
    </row>
    <row r="2" spans="1:8" ht="21.75" customHeight="1">
      <c r="E2" s="116"/>
    </row>
    <row r="3" spans="1:8" ht="21.75" customHeight="1">
      <c r="D3" s="160" t="s">
        <v>248</v>
      </c>
      <c r="E3" s="148" t="s">
        <v>249</v>
      </c>
      <c r="H3" s="112" t="s">
        <v>188</v>
      </c>
    </row>
    <row r="4" spans="1:8" ht="21.75" customHeight="1">
      <c r="A4" s="99" t="s">
        <v>189</v>
      </c>
      <c r="B4" s="99"/>
      <c r="C4" s="35" t="s">
        <v>190</v>
      </c>
      <c r="D4" s="161"/>
      <c r="E4" s="117" t="s">
        <v>191</v>
      </c>
      <c r="F4" s="24" t="s">
        <v>185</v>
      </c>
      <c r="G4" s="24" t="s">
        <v>186</v>
      </c>
      <c r="H4" s="24" t="s">
        <v>187</v>
      </c>
    </row>
    <row r="5" spans="1:8" ht="21.75" customHeight="1" thickBot="1">
      <c r="A5" s="114">
        <v>7</v>
      </c>
      <c r="B5" s="145" t="s">
        <v>296</v>
      </c>
      <c r="C5" s="341" t="s">
        <v>193</v>
      </c>
      <c r="D5" s="118"/>
      <c r="E5" s="118"/>
      <c r="F5" s="119"/>
      <c r="G5" s="119"/>
      <c r="H5" s="119"/>
    </row>
    <row r="6" spans="1:8" ht="21.75" customHeight="1">
      <c r="B6" s="120"/>
      <c r="C6" s="121" t="s">
        <v>161</v>
      </c>
      <c r="D6" s="320">
        <v>11.266666666666666</v>
      </c>
      <c r="E6" s="321">
        <f>AVERAGE(F6,G6,H6)</f>
        <v>11.266666666666666</v>
      </c>
      <c r="F6" s="115">
        <v>16.5</v>
      </c>
      <c r="G6" s="114">
        <v>9.5</v>
      </c>
      <c r="H6" s="114">
        <v>7.8</v>
      </c>
    </row>
    <row r="7" spans="1:8" ht="21.75" customHeight="1">
      <c r="B7" s="120"/>
      <c r="C7" s="121" t="s">
        <v>162</v>
      </c>
      <c r="D7" s="322">
        <v>8.6</v>
      </c>
      <c r="E7" s="323">
        <f t="shared" ref="E7:E21" si="0">AVERAGE(F7,G7,H7)</f>
        <v>8.6</v>
      </c>
      <c r="F7" s="115">
        <v>8.6999999999999993</v>
      </c>
      <c r="G7" s="114">
        <v>9.1999999999999993</v>
      </c>
      <c r="H7" s="114">
        <v>7.9</v>
      </c>
    </row>
    <row r="8" spans="1:8" ht="21.75" customHeight="1">
      <c r="B8" s="120"/>
      <c r="C8" s="121" t="s">
        <v>163</v>
      </c>
      <c r="D8" s="322">
        <v>8.1</v>
      </c>
      <c r="E8" s="323">
        <f t="shared" si="0"/>
        <v>8.1</v>
      </c>
      <c r="F8" s="115">
        <v>8.3000000000000007</v>
      </c>
      <c r="G8" s="114">
        <v>8</v>
      </c>
      <c r="H8" s="114">
        <v>8</v>
      </c>
    </row>
    <row r="9" spans="1:8" ht="21.75" customHeight="1">
      <c r="B9" s="120"/>
      <c r="C9" s="121" t="s">
        <v>164</v>
      </c>
      <c r="D9" s="322">
        <v>3.2666666666666671</v>
      </c>
      <c r="E9" s="323">
        <f t="shared" si="0"/>
        <v>3.2666666666666671</v>
      </c>
      <c r="F9" s="115">
        <v>3.3</v>
      </c>
      <c r="G9" s="114">
        <v>3.2</v>
      </c>
      <c r="H9" s="114">
        <v>3.3</v>
      </c>
    </row>
    <row r="10" spans="1:8" ht="21.75" customHeight="1">
      <c r="B10" s="120"/>
      <c r="C10" s="121" t="s">
        <v>165</v>
      </c>
      <c r="D10" s="322">
        <v>9.7333333333333325</v>
      </c>
      <c r="E10" s="323">
        <f t="shared" si="0"/>
        <v>9.7333333333333325</v>
      </c>
      <c r="F10" s="115">
        <v>10.6</v>
      </c>
      <c r="G10" s="114">
        <v>9.6999999999999993</v>
      </c>
      <c r="H10" s="114">
        <v>8.9</v>
      </c>
    </row>
    <row r="11" spans="1:8" ht="21.75" customHeight="1">
      <c r="B11" s="120"/>
      <c r="C11" s="121" t="s">
        <v>230</v>
      </c>
      <c r="D11" s="322">
        <v>10.766666666666666</v>
      </c>
      <c r="E11" s="323">
        <f t="shared" si="0"/>
        <v>10.766666666666666</v>
      </c>
      <c r="F11" s="115">
        <v>11.2</v>
      </c>
      <c r="G11" s="114">
        <v>9.4</v>
      </c>
      <c r="H11" s="114">
        <v>11.7</v>
      </c>
    </row>
    <row r="12" spans="1:8" ht="21.75" customHeight="1">
      <c r="B12" s="120"/>
      <c r="C12" s="121" t="s">
        <v>167</v>
      </c>
      <c r="D12" s="322">
        <v>13.433333333333332</v>
      </c>
      <c r="E12" s="323">
        <f t="shared" si="0"/>
        <v>13.433333333333332</v>
      </c>
      <c r="F12" s="115">
        <v>12.2</v>
      </c>
      <c r="G12" s="114">
        <v>14.1</v>
      </c>
      <c r="H12" s="114">
        <v>14</v>
      </c>
    </row>
    <row r="13" spans="1:8" ht="21.75" customHeight="1">
      <c r="B13" s="120"/>
      <c r="C13" s="121" t="s">
        <v>168</v>
      </c>
      <c r="D13" s="322">
        <v>13.799999999999999</v>
      </c>
      <c r="E13" s="323">
        <f t="shared" si="0"/>
        <v>13.799999999999999</v>
      </c>
      <c r="F13" s="115">
        <v>13</v>
      </c>
      <c r="G13" s="114">
        <v>14</v>
      </c>
      <c r="H13" s="114">
        <v>14.4</v>
      </c>
    </row>
    <row r="14" spans="1:8" ht="21.75" customHeight="1">
      <c r="B14" s="120"/>
      <c r="C14" s="121" t="s">
        <v>169</v>
      </c>
      <c r="D14" s="322">
        <v>11.733333333333334</v>
      </c>
      <c r="E14" s="323">
        <f t="shared" si="0"/>
        <v>11.733333333333334</v>
      </c>
      <c r="F14" s="115">
        <v>12.5</v>
      </c>
      <c r="G14" s="114">
        <v>11.5</v>
      </c>
      <c r="H14" s="114">
        <v>11.2</v>
      </c>
    </row>
    <row r="15" spans="1:8" ht="21.75" customHeight="1">
      <c r="B15" s="120"/>
      <c r="C15" s="121" t="s">
        <v>170</v>
      </c>
      <c r="D15" s="322">
        <v>9.4</v>
      </c>
      <c r="E15" s="323">
        <f t="shared" si="0"/>
        <v>9.4</v>
      </c>
      <c r="F15" s="115">
        <v>10.6</v>
      </c>
      <c r="G15" s="114">
        <v>9.3000000000000007</v>
      </c>
      <c r="H15" s="114">
        <v>8.3000000000000007</v>
      </c>
    </row>
    <row r="16" spans="1:8" ht="21.75" customHeight="1">
      <c r="B16" s="120"/>
      <c r="C16" s="121" t="s">
        <v>171</v>
      </c>
      <c r="D16" s="322">
        <v>19.399999999999999</v>
      </c>
      <c r="E16" s="323">
        <f t="shared" si="0"/>
        <v>19.399999999999999</v>
      </c>
      <c r="F16" s="115">
        <v>22.3</v>
      </c>
      <c r="G16" s="114">
        <v>19</v>
      </c>
      <c r="H16" s="114">
        <v>16.899999999999999</v>
      </c>
    </row>
    <row r="17" spans="1:10" ht="21.75" customHeight="1">
      <c r="B17" s="120"/>
      <c r="C17" s="121" t="s">
        <v>172</v>
      </c>
      <c r="D17" s="322">
        <v>21.966666666666669</v>
      </c>
      <c r="E17" s="323">
        <f t="shared" si="0"/>
        <v>21.966666666666669</v>
      </c>
      <c r="F17" s="115">
        <v>24.3</v>
      </c>
      <c r="G17" s="114">
        <v>23.5</v>
      </c>
      <c r="H17" s="114">
        <v>18.100000000000001</v>
      </c>
    </row>
    <row r="18" spans="1:10" ht="21.75" customHeight="1">
      <c r="B18" s="120"/>
      <c r="C18" s="121" t="s">
        <v>173</v>
      </c>
      <c r="D18" s="322">
        <v>20.5</v>
      </c>
      <c r="E18" s="323">
        <f t="shared" si="0"/>
        <v>20.5</v>
      </c>
      <c r="F18" s="115">
        <v>19.8</v>
      </c>
      <c r="G18" s="114">
        <v>22.5</v>
      </c>
      <c r="H18" s="114">
        <v>19.2</v>
      </c>
    </row>
    <row r="19" spans="1:10" ht="21.75" customHeight="1">
      <c r="B19" s="120"/>
      <c r="C19" s="121" t="s">
        <v>174</v>
      </c>
      <c r="D19" s="322">
        <v>50.533333333333331</v>
      </c>
      <c r="E19" s="323">
        <f t="shared" si="0"/>
        <v>50.533333333333331</v>
      </c>
      <c r="F19" s="115">
        <v>48.2</v>
      </c>
      <c r="G19" s="114">
        <v>49</v>
      </c>
      <c r="H19" s="114">
        <v>54.4</v>
      </c>
    </row>
    <row r="20" spans="1:10" ht="21.75" customHeight="1">
      <c r="B20" s="120"/>
      <c r="C20" s="121" t="s">
        <v>231</v>
      </c>
      <c r="D20" s="322">
        <v>5.2</v>
      </c>
      <c r="E20" s="323">
        <f t="shared" si="0"/>
        <v>5.2</v>
      </c>
      <c r="F20" s="115">
        <v>0</v>
      </c>
      <c r="G20" s="114">
        <v>8.1999999999999993</v>
      </c>
      <c r="H20" s="114">
        <v>7.4</v>
      </c>
    </row>
    <row r="21" spans="1:10" ht="21.75" customHeight="1" thickBot="1">
      <c r="B21" s="120"/>
      <c r="C21" s="121" t="s">
        <v>176</v>
      </c>
      <c r="D21" s="324">
        <v>14.133333333333333</v>
      </c>
      <c r="E21" s="325">
        <f t="shared" si="0"/>
        <v>14.133333333333333</v>
      </c>
      <c r="F21" s="115">
        <v>15.8</v>
      </c>
      <c r="G21" s="114">
        <v>14.7</v>
      </c>
      <c r="H21" s="114">
        <v>11.9</v>
      </c>
    </row>
    <row r="22" spans="1:10" s="53" customFormat="1" ht="21.75" customHeight="1">
      <c r="B22" s="140"/>
      <c r="C22" s="155"/>
      <c r="D22" s="307"/>
      <c r="E22" s="308"/>
      <c r="F22" s="111"/>
      <c r="G22" s="111"/>
      <c r="H22" s="111"/>
    </row>
    <row r="23" spans="1:10" s="53" customFormat="1" ht="21.75" customHeight="1">
      <c r="C23" s="140"/>
      <c r="D23" s="167"/>
      <c r="E23" s="141"/>
      <c r="I23" s="111"/>
      <c r="J23" s="111"/>
    </row>
    <row r="24" spans="1:10" ht="21.75" customHeight="1">
      <c r="D24" s="160" t="s">
        <v>248</v>
      </c>
      <c r="E24" s="148" t="s">
        <v>249</v>
      </c>
      <c r="H24" s="112" t="s">
        <v>188</v>
      </c>
    </row>
    <row r="25" spans="1:10" ht="21.75" customHeight="1">
      <c r="A25" s="99" t="s">
        <v>189</v>
      </c>
      <c r="B25" s="99"/>
      <c r="C25" s="35" t="s">
        <v>190</v>
      </c>
      <c r="D25" s="161"/>
      <c r="E25" s="117" t="s">
        <v>191</v>
      </c>
      <c r="F25" s="24" t="s">
        <v>185</v>
      </c>
      <c r="G25" s="24" t="s">
        <v>186</v>
      </c>
      <c r="H25" s="24" t="s">
        <v>187</v>
      </c>
    </row>
    <row r="26" spans="1:10" ht="21.75" customHeight="1" thickBot="1">
      <c r="A26" s="114">
        <v>8</v>
      </c>
      <c r="B26" s="145" t="s">
        <v>297</v>
      </c>
      <c r="C26" s="341" t="s">
        <v>193</v>
      </c>
      <c r="D26" s="118"/>
      <c r="E26" s="118"/>
      <c r="F26" s="119"/>
      <c r="G26" s="119"/>
      <c r="H26" s="119"/>
    </row>
    <row r="27" spans="1:10" ht="21.75" customHeight="1">
      <c r="B27" s="120"/>
      <c r="C27" s="121" t="s">
        <v>161</v>
      </c>
      <c r="D27" s="320">
        <v>7.6333333333333329</v>
      </c>
      <c r="E27" s="321">
        <f>AVERAGE(F27,G27,H27)</f>
        <v>7.6333333333333329</v>
      </c>
      <c r="F27" s="115">
        <v>3.3</v>
      </c>
      <c r="G27" s="114">
        <v>10.4</v>
      </c>
      <c r="H27" s="114">
        <v>9.1999999999999993</v>
      </c>
    </row>
    <row r="28" spans="1:10" ht="21.75" customHeight="1">
      <c r="B28" s="120"/>
      <c r="C28" s="121" t="s">
        <v>162</v>
      </c>
      <c r="D28" s="322">
        <v>10.166666666666666</v>
      </c>
      <c r="E28" s="323">
        <f t="shared" ref="E28:E42" si="1">AVERAGE(F28,G28,H28)</f>
        <v>10.166666666666666</v>
      </c>
      <c r="F28" s="115">
        <v>11.3</v>
      </c>
      <c r="G28" s="114">
        <v>8.6</v>
      </c>
      <c r="H28" s="114">
        <v>10.6</v>
      </c>
    </row>
    <row r="29" spans="1:10" ht="21.75" customHeight="1">
      <c r="B29" s="120"/>
      <c r="C29" s="121" t="s">
        <v>163</v>
      </c>
      <c r="D29" s="322">
        <v>12.433333333333332</v>
      </c>
      <c r="E29" s="323">
        <f t="shared" si="1"/>
        <v>12.433333333333332</v>
      </c>
      <c r="F29" s="115">
        <v>14.1</v>
      </c>
      <c r="G29" s="114">
        <v>11.7</v>
      </c>
      <c r="H29" s="114">
        <v>11.5</v>
      </c>
    </row>
    <row r="30" spans="1:10" ht="21.75" customHeight="1">
      <c r="B30" s="120"/>
      <c r="C30" s="121" t="s">
        <v>164</v>
      </c>
      <c r="D30" s="322">
        <v>5.7666666666666657</v>
      </c>
      <c r="E30" s="323">
        <f t="shared" si="1"/>
        <v>5.7666666666666657</v>
      </c>
      <c r="F30" s="115">
        <v>6.3</v>
      </c>
      <c r="G30" s="114">
        <v>6.1</v>
      </c>
      <c r="H30" s="114">
        <v>4.9000000000000004</v>
      </c>
    </row>
    <row r="31" spans="1:10" ht="21.75" customHeight="1">
      <c r="B31" s="120"/>
      <c r="C31" s="121" t="s">
        <v>165</v>
      </c>
      <c r="D31" s="322">
        <v>14.699999999999998</v>
      </c>
      <c r="E31" s="323">
        <f t="shared" si="1"/>
        <v>14.699999999999998</v>
      </c>
      <c r="F31" s="115">
        <v>16.2</v>
      </c>
      <c r="G31" s="114">
        <v>15.6</v>
      </c>
      <c r="H31" s="114">
        <v>12.3</v>
      </c>
    </row>
    <row r="32" spans="1:10" ht="21.75" customHeight="1">
      <c r="B32" s="120"/>
      <c r="C32" s="121" t="s">
        <v>230</v>
      </c>
      <c r="D32" s="322">
        <v>13.5</v>
      </c>
      <c r="E32" s="323">
        <f t="shared" si="1"/>
        <v>13.5</v>
      </c>
      <c r="F32" s="115">
        <v>12.3</v>
      </c>
      <c r="G32" s="114">
        <v>12.9</v>
      </c>
      <c r="H32" s="114">
        <v>15.3</v>
      </c>
    </row>
    <row r="33" spans="1:8" ht="21.75" customHeight="1">
      <c r="B33" s="120"/>
      <c r="C33" s="121" t="s">
        <v>167</v>
      </c>
      <c r="D33" s="322">
        <v>21.733333333333334</v>
      </c>
      <c r="E33" s="323">
        <f t="shared" si="1"/>
        <v>21.733333333333334</v>
      </c>
      <c r="F33" s="115">
        <v>21.4</v>
      </c>
      <c r="G33" s="114">
        <v>23.5</v>
      </c>
      <c r="H33" s="114">
        <v>20.3</v>
      </c>
    </row>
    <row r="34" spans="1:8" ht="21.75" customHeight="1">
      <c r="B34" s="120"/>
      <c r="C34" s="121" t="s">
        <v>168</v>
      </c>
      <c r="D34" s="322">
        <v>34.199999999999996</v>
      </c>
      <c r="E34" s="323">
        <f t="shared" si="1"/>
        <v>34.199999999999996</v>
      </c>
      <c r="F34" s="115">
        <v>36.299999999999997</v>
      </c>
      <c r="G34" s="114">
        <v>35.700000000000003</v>
      </c>
      <c r="H34" s="114">
        <v>30.6</v>
      </c>
    </row>
    <row r="35" spans="1:8" ht="21.75" customHeight="1">
      <c r="B35" s="120"/>
      <c r="C35" s="121" t="s">
        <v>169</v>
      </c>
      <c r="D35" s="322">
        <v>21.833333333333332</v>
      </c>
      <c r="E35" s="323">
        <f t="shared" si="1"/>
        <v>21.833333333333332</v>
      </c>
      <c r="F35" s="115">
        <v>23.9</v>
      </c>
      <c r="G35" s="114">
        <v>20.7</v>
      </c>
      <c r="H35" s="114">
        <v>20.9</v>
      </c>
    </row>
    <row r="36" spans="1:8" ht="21.75" customHeight="1">
      <c r="B36" s="120"/>
      <c r="C36" s="121" t="s">
        <v>170</v>
      </c>
      <c r="D36" s="322">
        <v>15.133333333333333</v>
      </c>
      <c r="E36" s="323">
        <f t="shared" si="1"/>
        <v>15.133333333333333</v>
      </c>
      <c r="F36" s="115">
        <v>13.7</v>
      </c>
      <c r="G36" s="114">
        <v>16.3</v>
      </c>
      <c r="H36" s="114">
        <v>15.4</v>
      </c>
    </row>
    <row r="37" spans="1:8" ht="21.75" customHeight="1">
      <c r="B37" s="120"/>
      <c r="C37" s="121" t="s">
        <v>171</v>
      </c>
      <c r="D37" s="322">
        <v>24.566666666666666</v>
      </c>
      <c r="E37" s="323">
        <f t="shared" si="1"/>
        <v>24.566666666666666</v>
      </c>
      <c r="F37" s="115">
        <v>29.9</v>
      </c>
      <c r="G37" s="114">
        <v>23</v>
      </c>
      <c r="H37" s="114">
        <v>20.8</v>
      </c>
    </row>
    <row r="38" spans="1:8" ht="21.75" customHeight="1">
      <c r="B38" s="120"/>
      <c r="C38" s="121" t="s">
        <v>172</v>
      </c>
      <c r="D38" s="322">
        <v>28.766666666666666</v>
      </c>
      <c r="E38" s="323">
        <f t="shared" si="1"/>
        <v>28.766666666666666</v>
      </c>
      <c r="F38" s="115">
        <v>29.6</v>
      </c>
      <c r="G38" s="114">
        <v>32.799999999999997</v>
      </c>
      <c r="H38" s="114">
        <v>23.9</v>
      </c>
    </row>
    <row r="39" spans="1:8" ht="21.75" customHeight="1">
      <c r="B39" s="120"/>
      <c r="C39" s="121" t="s">
        <v>173</v>
      </c>
      <c r="D39" s="322">
        <v>27.166666666666668</v>
      </c>
      <c r="E39" s="323">
        <f t="shared" si="1"/>
        <v>27.166666666666668</v>
      </c>
      <c r="F39" s="115">
        <v>25.8</v>
      </c>
      <c r="G39" s="114">
        <v>32.4</v>
      </c>
      <c r="H39" s="114">
        <v>23.3</v>
      </c>
    </row>
    <row r="40" spans="1:8" ht="21.75" customHeight="1">
      <c r="B40" s="120"/>
      <c r="C40" s="121" t="s">
        <v>174</v>
      </c>
      <c r="D40" s="322">
        <v>62.266666666666673</v>
      </c>
      <c r="E40" s="323">
        <f t="shared" si="1"/>
        <v>62.266666666666673</v>
      </c>
      <c r="F40" s="115">
        <v>59.4</v>
      </c>
      <c r="G40" s="114">
        <v>64.599999999999994</v>
      </c>
      <c r="H40" s="114">
        <v>62.8</v>
      </c>
    </row>
    <row r="41" spans="1:8" ht="21.75" customHeight="1">
      <c r="B41" s="120"/>
      <c r="C41" s="121" t="s">
        <v>231</v>
      </c>
      <c r="D41" s="322">
        <v>4.8</v>
      </c>
      <c r="E41" s="323">
        <f t="shared" si="1"/>
        <v>4.8</v>
      </c>
      <c r="F41" s="115">
        <v>0</v>
      </c>
      <c r="G41" s="114">
        <v>7.2</v>
      </c>
      <c r="H41" s="114">
        <v>7.2</v>
      </c>
    </row>
    <row r="42" spans="1:8" ht="21.75" customHeight="1" thickBot="1">
      <c r="B42" s="120"/>
      <c r="C42" s="121" t="s">
        <v>176</v>
      </c>
      <c r="D42" s="324">
        <v>18.833333333333332</v>
      </c>
      <c r="E42" s="325">
        <f t="shared" si="1"/>
        <v>18.833333333333332</v>
      </c>
      <c r="F42" s="115">
        <v>21.8</v>
      </c>
      <c r="G42" s="114">
        <v>20.3</v>
      </c>
      <c r="H42" s="114">
        <v>14.4</v>
      </c>
    </row>
    <row r="43" spans="1:8" ht="21.75" customHeight="1">
      <c r="B43" s="120"/>
      <c r="C43" s="120"/>
      <c r="D43" s="163"/>
      <c r="E43" s="116"/>
    </row>
    <row r="44" spans="1:8" ht="21.75" hidden="1" customHeight="1">
      <c r="B44" s="120"/>
      <c r="C44" s="120"/>
      <c r="D44" s="160" t="s">
        <v>248</v>
      </c>
      <c r="E44" s="148" t="s">
        <v>249</v>
      </c>
    </row>
    <row r="45" spans="1:8" ht="21.75" hidden="1" customHeight="1" thickBot="1">
      <c r="A45" s="99" t="s">
        <v>189</v>
      </c>
      <c r="B45" s="99"/>
      <c r="C45" s="35" t="s">
        <v>190</v>
      </c>
      <c r="D45" s="161"/>
      <c r="E45" s="122" t="s">
        <v>191</v>
      </c>
      <c r="F45" s="24" t="s">
        <v>210</v>
      </c>
      <c r="G45" s="24" t="s">
        <v>211</v>
      </c>
      <c r="H45" s="24" t="s">
        <v>212</v>
      </c>
    </row>
    <row r="46" spans="1:8" ht="21.75" hidden="1" customHeight="1" thickBot="1">
      <c r="A46" s="114">
        <v>9</v>
      </c>
      <c r="B46" s="114" t="s">
        <v>213</v>
      </c>
      <c r="C46" s="121" t="s">
        <v>214</v>
      </c>
      <c r="D46" s="169">
        <v>0.57630083581965297</v>
      </c>
      <c r="E46" s="123">
        <f>AVERAGE(F46,G46,H46)</f>
        <v>0.57630083581965297</v>
      </c>
      <c r="F46" s="124">
        <f>F49/F47</f>
        <v>0.66525960320810473</v>
      </c>
      <c r="G46" s="125">
        <f t="shared" ref="G46:H46" si="2">G49/G47</f>
        <v>0.46153846153846156</v>
      </c>
      <c r="H46" s="125">
        <f t="shared" si="2"/>
        <v>0.60210444271239283</v>
      </c>
    </row>
    <row r="47" spans="1:8" ht="21.75" hidden="1" customHeight="1">
      <c r="A47" s="126"/>
      <c r="B47" s="127"/>
      <c r="C47" s="159" t="s">
        <v>215</v>
      </c>
      <c r="D47" s="170"/>
      <c r="E47" s="128"/>
      <c r="F47" s="129">
        <v>236900</v>
      </c>
      <c r="G47" s="129">
        <v>328900</v>
      </c>
      <c r="H47" s="129">
        <v>256600</v>
      </c>
    </row>
    <row r="48" spans="1:8" ht="21.75" hidden="1" customHeight="1">
      <c r="A48" s="98"/>
      <c r="B48" s="130"/>
      <c r="C48" s="159" t="s">
        <v>216</v>
      </c>
      <c r="D48" s="171"/>
      <c r="E48" s="131"/>
      <c r="F48" s="129">
        <v>79300</v>
      </c>
      <c r="G48" s="129">
        <v>177000</v>
      </c>
      <c r="H48" s="129">
        <v>102100</v>
      </c>
    </row>
    <row r="49" spans="1:10" ht="21.75" hidden="1" customHeight="1">
      <c r="A49" s="98"/>
      <c r="B49" s="130"/>
      <c r="C49" s="159" t="s">
        <v>217</v>
      </c>
      <c r="D49" s="171"/>
      <c r="E49" s="131"/>
      <c r="F49" s="129">
        <v>157600</v>
      </c>
      <c r="G49" s="129">
        <v>151800</v>
      </c>
      <c r="H49" s="129">
        <v>154500</v>
      </c>
    </row>
    <row r="50" spans="1:10" ht="21.75" hidden="1" customHeight="1">
      <c r="A50" s="98"/>
      <c r="B50" s="98"/>
      <c r="C50" s="132"/>
      <c r="D50" s="165"/>
      <c r="E50" s="133"/>
      <c r="F50" s="133"/>
      <c r="G50" s="133"/>
      <c r="H50" s="133"/>
    </row>
    <row r="51" spans="1:10" ht="21.75" customHeight="1">
      <c r="A51" s="98"/>
      <c r="B51" s="98"/>
      <c r="C51" s="132"/>
      <c r="D51" s="160" t="s">
        <v>248</v>
      </c>
      <c r="E51" s="148" t="s">
        <v>249</v>
      </c>
      <c r="F51" s="133"/>
      <c r="G51" s="133"/>
      <c r="H51" s="133"/>
    </row>
    <row r="52" spans="1:10" ht="21.75" customHeight="1">
      <c r="A52" s="99" t="s">
        <v>189</v>
      </c>
      <c r="B52" s="99"/>
      <c r="C52" s="158" t="s">
        <v>190</v>
      </c>
      <c r="D52" s="166" t="s">
        <v>350</v>
      </c>
      <c r="E52" s="122" t="s">
        <v>271</v>
      </c>
      <c r="G52" s="28" t="s">
        <v>351</v>
      </c>
      <c r="H52" s="28" t="s">
        <v>352</v>
      </c>
    </row>
    <row r="53" spans="1:10" ht="21.75" customHeight="1" thickBot="1">
      <c r="A53" s="114">
        <v>11</v>
      </c>
      <c r="B53" s="114" t="s">
        <v>218</v>
      </c>
      <c r="C53" s="149" t="s">
        <v>382</v>
      </c>
      <c r="D53" s="172"/>
      <c r="E53" s="150"/>
      <c r="F53" s="53"/>
      <c r="G53" s="367"/>
      <c r="H53" s="367" t="s">
        <v>353</v>
      </c>
      <c r="I53" s="154"/>
      <c r="J53" s="111"/>
    </row>
    <row r="54" spans="1:10" ht="21.75" customHeight="1">
      <c r="A54" s="53"/>
      <c r="B54" s="53"/>
      <c r="C54" s="134" t="s">
        <v>229</v>
      </c>
      <c r="D54" s="173"/>
      <c r="E54" s="135"/>
      <c r="F54" s="53"/>
      <c r="G54" s="368"/>
      <c r="H54" s="369"/>
      <c r="I54" s="155"/>
      <c r="J54" s="156"/>
    </row>
    <row r="55" spans="1:10" ht="21.75" customHeight="1">
      <c r="C55" s="121" t="s">
        <v>161</v>
      </c>
      <c r="D55" s="174">
        <v>12.8</v>
      </c>
      <c r="E55" s="136">
        <v>12.8</v>
      </c>
      <c r="F55" s="53"/>
      <c r="G55" s="370">
        <v>15.2</v>
      </c>
      <c r="H55" s="374">
        <f t="shared" ref="H55:H81" si="3">ROUND(D55*100/G55,1)</f>
        <v>84.2</v>
      </c>
      <c r="I55" s="155"/>
      <c r="J55" s="156"/>
    </row>
    <row r="56" spans="1:10" ht="21.75" customHeight="1">
      <c r="C56" s="121" t="s">
        <v>162</v>
      </c>
      <c r="D56" s="174">
        <v>11</v>
      </c>
      <c r="E56" s="136">
        <v>11</v>
      </c>
      <c r="F56" s="53"/>
      <c r="G56" s="370">
        <v>13.8</v>
      </c>
      <c r="H56" s="374">
        <f t="shared" si="3"/>
        <v>79.7</v>
      </c>
      <c r="I56" s="155"/>
      <c r="J56" s="156"/>
    </row>
    <row r="57" spans="1:10" ht="21.75" hidden="1" customHeight="1">
      <c r="C57" s="121" t="s">
        <v>236</v>
      </c>
      <c r="D57" s="175">
        <v>10.199999999999999</v>
      </c>
      <c r="E57" s="168">
        <v>10.199999999999999</v>
      </c>
      <c r="F57" s="53"/>
      <c r="G57" s="370"/>
      <c r="H57" s="374" t="e">
        <f t="shared" si="3"/>
        <v>#DIV/0!</v>
      </c>
      <c r="I57" s="155"/>
      <c r="J57" s="156"/>
    </row>
    <row r="58" spans="1:10" ht="21.75" hidden="1" customHeight="1">
      <c r="C58" s="121" t="s">
        <v>237</v>
      </c>
      <c r="D58" s="176">
        <v>13.5</v>
      </c>
      <c r="E58" s="137">
        <v>13.5</v>
      </c>
      <c r="F58" s="53"/>
      <c r="G58" s="370"/>
      <c r="H58" s="374" t="e">
        <f t="shared" si="3"/>
        <v>#DIV/0!</v>
      </c>
      <c r="I58" s="155"/>
      <c r="J58" s="156"/>
    </row>
    <row r="59" spans="1:10" ht="21.75" hidden="1" customHeight="1">
      <c r="C59" s="121" t="s">
        <v>238</v>
      </c>
      <c r="D59" s="176">
        <v>11.7</v>
      </c>
      <c r="E59" s="137">
        <v>11.7</v>
      </c>
      <c r="F59" s="53"/>
      <c r="G59" s="370"/>
      <c r="H59" s="374" t="e">
        <f t="shared" si="3"/>
        <v>#DIV/0!</v>
      </c>
      <c r="I59" s="155"/>
      <c r="J59" s="156"/>
    </row>
    <row r="60" spans="1:10" ht="21.75" hidden="1" customHeight="1">
      <c r="C60" s="121" t="s">
        <v>239</v>
      </c>
      <c r="D60" s="176">
        <v>12.1</v>
      </c>
      <c r="E60" s="137">
        <v>12.1</v>
      </c>
      <c r="F60" s="53"/>
      <c r="G60" s="370"/>
      <c r="H60" s="374" t="e">
        <f t="shared" si="3"/>
        <v>#DIV/0!</v>
      </c>
      <c r="I60" s="155"/>
      <c r="J60" s="156"/>
    </row>
    <row r="61" spans="1:10" ht="21.75" hidden="1" customHeight="1">
      <c r="C61" s="121" t="s">
        <v>240</v>
      </c>
      <c r="D61" s="176">
        <v>13</v>
      </c>
      <c r="E61" s="137">
        <v>13</v>
      </c>
      <c r="F61" s="53"/>
      <c r="G61" s="370"/>
      <c r="H61" s="374" t="e">
        <f t="shared" si="3"/>
        <v>#DIV/0!</v>
      </c>
      <c r="I61" s="155"/>
      <c r="J61" s="156"/>
    </row>
    <row r="62" spans="1:10" ht="21.75" hidden="1" customHeight="1">
      <c r="C62" s="121" t="s">
        <v>241</v>
      </c>
      <c r="D62" s="176">
        <v>19.2</v>
      </c>
      <c r="E62" s="137">
        <v>19.2</v>
      </c>
      <c r="F62" s="53"/>
      <c r="G62" s="370"/>
      <c r="H62" s="374" t="e">
        <f t="shared" si="3"/>
        <v>#DIV/0!</v>
      </c>
      <c r="I62" s="155"/>
      <c r="J62" s="156"/>
    </row>
    <row r="63" spans="1:10" ht="21.75" hidden="1" customHeight="1">
      <c r="C63" s="121" t="s">
        <v>242</v>
      </c>
      <c r="D63" s="176">
        <v>11.6</v>
      </c>
      <c r="E63" s="137">
        <v>11.6</v>
      </c>
      <c r="F63" s="53"/>
      <c r="G63" s="370"/>
      <c r="H63" s="374" t="e">
        <f t="shared" si="3"/>
        <v>#DIV/0!</v>
      </c>
      <c r="I63" s="155"/>
      <c r="J63" s="156"/>
    </row>
    <row r="64" spans="1:10" ht="21.75" hidden="1" customHeight="1">
      <c r="C64" s="121" t="s">
        <v>243</v>
      </c>
      <c r="D64" s="176">
        <v>13</v>
      </c>
      <c r="E64" s="137">
        <v>13</v>
      </c>
      <c r="F64" s="53"/>
      <c r="G64" s="370"/>
      <c r="H64" s="374" t="e">
        <f t="shared" si="3"/>
        <v>#DIV/0!</v>
      </c>
      <c r="I64" s="155"/>
      <c r="J64" s="156"/>
    </row>
    <row r="65" spans="3:10" ht="21.75" hidden="1" customHeight="1">
      <c r="C65" s="138" t="s">
        <v>244</v>
      </c>
      <c r="D65" s="176">
        <v>13.4</v>
      </c>
      <c r="E65" s="137">
        <v>13.4</v>
      </c>
      <c r="F65" s="53"/>
      <c r="G65" s="370"/>
      <c r="H65" s="374" t="e">
        <f t="shared" si="3"/>
        <v>#DIV/0!</v>
      </c>
      <c r="I65" s="155"/>
      <c r="J65" s="156"/>
    </row>
    <row r="66" spans="3:10" ht="21.75" hidden="1" customHeight="1">
      <c r="C66" s="138" t="s">
        <v>245</v>
      </c>
      <c r="D66" s="176">
        <v>16</v>
      </c>
      <c r="E66" s="137">
        <v>16</v>
      </c>
      <c r="F66" s="53"/>
      <c r="G66" s="370"/>
      <c r="H66" s="374" t="e">
        <f t="shared" si="3"/>
        <v>#DIV/0!</v>
      </c>
      <c r="I66" s="155"/>
      <c r="J66" s="156"/>
    </row>
    <row r="67" spans="3:10" ht="21.75" hidden="1" customHeight="1">
      <c r="C67" s="121" t="s">
        <v>246</v>
      </c>
      <c r="D67" s="176">
        <v>13.1</v>
      </c>
      <c r="E67" s="137">
        <v>13.1</v>
      </c>
      <c r="F67" s="53"/>
      <c r="G67" s="370"/>
      <c r="H67" s="374" t="e">
        <f t="shared" si="3"/>
        <v>#DIV/0!</v>
      </c>
      <c r="I67" s="155"/>
      <c r="J67" s="156"/>
    </row>
    <row r="68" spans="3:10" ht="21.75" customHeight="1">
      <c r="C68" s="121" t="s">
        <v>163</v>
      </c>
      <c r="D68" s="176">
        <v>11.7</v>
      </c>
      <c r="E68" s="137">
        <v>11.7</v>
      </c>
      <c r="F68" s="53"/>
      <c r="G68" s="370">
        <v>15.5</v>
      </c>
      <c r="H68" s="374">
        <f t="shared" si="3"/>
        <v>75.5</v>
      </c>
      <c r="I68" s="155"/>
      <c r="J68" s="156"/>
    </row>
    <row r="69" spans="3:10" ht="21.75" customHeight="1">
      <c r="C69" s="121" t="s">
        <v>164</v>
      </c>
      <c r="D69" s="372">
        <v>16.7</v>
      </c>
      <c r="E69" s="373">
        <v>16.7</v>
      </c>
      <c r="F69" s="53"/>
      <c r="G69" s="370">
        <v>21.9</v>
      </c>
      <c r="H69" s="374">
        <f t="shared" si="3"/>
        <v>76.3</v>
      </c>
      <c r="I69" s="155"/>
      <c r="J69" s="156"/>
    </row>
    <row r="70" spans="3:10" ht="21.75" customHeight="1">
      <c r="C70" s="121" t="s">
        <v>165</v>
      </c>
      <c r="D70" s="174">
        <v>9.6</v>
      </c>
      <c r="E70" s="136">
        <v>9.6</v>
      </c>
      <c r="F70" s="53"/>
      <c r="G70" s="370">
        <v>14</v>
      </c>
      <c r="H70" s="374">
        <f t="shared" si="3"/>
        <v>68.599999999999994</v>
      </c>
      <c r="I70" s="155"/>
      <c r="J70" s="156"/>
    </row>
    <row r="71" spans="3:10" ht="21.75" customHeight="1">
      <c r="C71" s="121" t="s">
        <v>230</v>
      </c>
      <c r="D71" s="174">
        <v>9.4</v>
      </c>
      <c r="E71" s="136">
        <v>9.4</v>
      </c>
      <c r="F71" s="53"/>
      <c r="G71" s="370">
        <v>13.1</v>
      </c>
      <c r="H71" s="374">
        <f t="shared" si="3"/>
        <v>71.8</v>
      </c>
      <c r="I71" s="155"/>
      <c r="J71" s="156"/>
    </row>
    <row r="72" spans="3:10" ht="21.75" customHeight="1">
      <c r="C72" s="121" t="s">
        <v>167</v>
      </c>
      <c r="D72" s="174">
        <v>10.3</v>
      </c>
      <c r="E72" s="136">
        <v>10.3</v>
      </c>
      <c r="F72" s="53"/>
      <c r="G72" s="370">
        <v>14.6</v>
      </c>
      <c r="H72" s="374">
        <f t="shared" si="3"/>
        <v>70.5</v>
      </c>
      <c r="I72" s="155"/>
      <c r="J72" s="156"/>
    </row>
    <row r="73" spans="3:10" ht="21.75" customHeight="1">
      <c r="C73" s="121" t="s">
        <v>168</v>
      </c>
      <c r="D73" s="174">
        <v>12.2</v>
      </c>
      <c r="E73" s="136">
        <v>12.2</v>
      </c>
      <c r="F73" s="53"/>
      <c r="G73" s="370">
        <v>16.3</v>
      </c>
      <c r="H73" s="374">
        <f t="shared" si="3"/>
        <v>74.8</v>
      </c>
      <c r="I73" s="157"/>
      <c r="J73" s="156"/>
    </row>
    <row r="74" spans="3:10" ht="21.75" customHeight="1">
      <c r="C74" s="121" t="s">
        <v>169</v>
      </c>
      <c r="D74" s="174">
        <v>8.4</v>
      </c>
      <c r="E74" s="136">
        <v>8.4</v>
      </c>
      <c r="F74" s="53"/>
      <c r="G74" s="370">
        <v>11.4</v>
      </c>
      <c r="H74" s="374">
        <f t="shared" si="3"/>
        <v>73.7</v>
      </c>
      <c r="I74" s="157"/>
      <c r="J74" s="156"/>
    </row>
    <row r="75" spans="3:10" ht="21.75" customHeight="1">
      <c r="C75" s="121" t="s">
        <v>170</v>
      </c>
      <c r="D75" s="174">
        <v>9.9</v>
      </c>
      <c r="E75" s="136">
        <v>9.9</v>
      </c>
      <c r="F75" s="53"/>
      <c r="G75" s="370">
        <v>14.1</v>
      </c>
      <c r="H75" s="374">
        <f t="shared" si="3"/>
        <v>70.2</v>
      </c>
      <c r="I75" s="155"/>
      <c r="J75" s="156"/>
    </row>
    <row r="76" spans="3:10" ht="21.75" customHeight="1">
      <c r="C76" s="121" t="s">
        <v>171</v>
      </c>
      <c r="D76" s="174">
        <v>8.4</v>
      </c>
      <c r="E76" s="136">
        <v>8.4</v>
      </c>
      <c r="F76" s="53"/>
      <c r="G76" s="370">
        <v>10.7</v>
      </c>
      <c r="H76" s="374">
        <f t="shared" si="3"/>
        <v>78.5</v>
      </c>
      <c r="I76" s="155"/>
      <c r="J76" s="156"/>
    </row>
    <row r="77" spans="3:10" ht="21.75" customHeight="1">
      <c r="C77" s="121" t="s">
        <v>172</v>
      </c>
      <c r="D77" s="174">
        <v>9</v>
      </c>
      <c r="E77" s="136">
        <v>9</v>
      </c>
      <c r="F77" s="53"/>
      <c r="G77" s="370">
        <v>11.6</v>
      </c>
      <c r="H77" s="374">
        <f t="shared" si="3"/>
        <v>77.599999999999994</v>
      </c>
      <c r="I77" s="111"/>
      <c r="J77" s="111"/>
    </row>
    <row r="78" spans="3:10" ht="21.75" customHeight="1">
      <c r="C78" s="121" t="s">
        <v>173</v>
      </c>
      <c r="D78" s="174">
        <v>9.6999999999999993</v>
      </c>
      <c r="E78" s="136">
        <v>9.6999999999999993</v>
      </c>
      <c r="F78" s="53"/>
      <c r="G78" s="370">
        <v>13.6</v>
      </c>
      <c r="H78" s="374">
        <f t="shared" si="3"/>
        <v>71.3</v>
      </c>
      <c r="I78" s="111"/>
      <c r="J78" s="111"/>
    </row>
    <row r="79" spans="3:10" ht="21.75" customHeight="1">
      <c r="C79" s="121" t="s">
        <v>174</v>
      </c>
      <c r="D79" s="174">
        <v>8.9</v>
      </c>
      <c r="E79" s="136">
        <v>8.9</v>
      </c>
      <c r="F79" s="53"/>
      <c r="G79" s="370">
        <v>9.4</v>
      </c>
      <c r="H79" s="374">
        <f t="shared" si="3"/>
        <v>94.7</v>
      </c>
      <c r="I79" s="111"/>
      <c r="J79" s="111"/>
    </row>
    <row r="80" spans="3:10" ht="21.75" customHeight="1">
      <c r="C80" s="121" t="s">
        <v>231</v>
      </c>
      <c r="D80" s="174">
        <v>12.6</v>
      </c>
      <c r="E80" s="136">
        <v>12.6</v>
      </c>
      <c r="F80" s="53"/>
      <c r="G80" s="370">
        <v>17.3</v>
      </c>
      <c r="H80" s="374">
        <f t="shared" si="3"/>
        <v>72.8</v>
      </c>
      <c r="I80" s="111"/>
      <c r="J80" s="111"/>
    </row>
    <row r="81" spans="1:10" ht="21.75" customHeight="1" thickBot="1">
      <c r="C81" s="121" t="s">
        <v>176</v>
      </c>
      <c r="D81" s="177">
        <v>6.8</v>
      </c>
      <c r="E81" s="139">
        <v>6.8</v>
      </c>
      <c r="F81" s="53"/>
      <c r="G81" s="371">
        <v>10.4</v>
      </c>
      <c r="H81" s="375">
        <f t="shared" si="3"/>
        <v>65.400000000000006</v>
      </c>
      <c r="I81" s="111"/>
      <c r="J81" s="111"/>
    </row>
    <row r="82" spans="1:10" s="53" customFormat="1" ht="21.75" customHeight="1">
      <c r="C82" s="140"/>
      <c r="D82" s="167"/>
      <c r="E82" s="141"/>
      <c r="I82" s="111"/>
      <c r="J82" s="111"/>
    </row>
    <row r="83" spans="1:10" s="53" customFormat="1" ht="21.75" customHeight="1">
      <c r="C83" s="140"/>
      <c r="D83" s="160" t="s">
        <v>248</v>
      </c>
      <c r="E83" s="148" t="s">
        <v>249</v>
      </c>
      <c r="F83" s="112" t="s">
        <v>188</v>
      </c>
      <c r="I83" s="111"/>
      <c r="J83" s="111"/>
    </row>
    <row r="84" spans="1:10" ht="21.75" customHeight="1" thickBot="1">
      <c r="A84" s="99" t="s">
        <v>189</v>
      </c>
      <c r="B84" s="99"/>
      <c r="C84" s="35" t="s">
        <v>190</v>
      </c>
      <c r="D84" s="161"/>
      <c r="E84" s="122" t="s">
        <v>271</v>
      </c>
      <c r="F84" s="415" t="s">
        <v>381</v>
      </c>
      <c r="G84" s="111"/>
      <c r="H84" s="111"/>
    </row>
    <row r="85" spans="1:10" ht="21.75" customHeight="1" thickBot="1">
      <c r="A85" s="114">
        <v>12</v>
      </c>
      <c r="B85" s="114" t="s">
        <v>220</v>
      </c>
      <c r="C85" s="149" t="s">
        <v>382</v>
      </c>
      <c r="D85" s="419">
        <v>75.7</v>
      </c>
      <c r="E85" s="417"/>
      <c r="F85" s="418">
        <v>75.7</v>
      </c>
      <c r="G85" s="111"/>
      <c r="H85" s="111"/>
    </row>
    <row r="86" spans="1:10" ht="21.75" customHeight="1">
      <c r="C86" s="159" t="s">
        <v>221</v>
      </c>
      <c r="D86" s="164"/>
      <c r="E86" s="142"/>
      <c r="F86" s="416">
        <v>342</v>
      </c>
      <c r="G86" s="111"/>
      <c r="H86" s="111"/>
    </row>
    <row r="87" spans="1:10" ht="21.75" customHeight="1">
      <c r="C87" s="159" t="s">
        <v>222</v>
      </c>
      <c r="D87" s="164"/>
      <c r="E87" s="129"/>
      <c r="F87" s="416">
        <v>258.89999999999998</v>
      </c>
      <c r="G87" s="111"/>
      <c r="H87" s="111"/>
    </row>
    <row r="88" spans="1:10" ht="21.75" customHeight="1">
      <c r="I88" s="111"/>
      <c r="J88" s="111"/>
    </row>
    <row r="89" spans="1:10" ht="21.75" hidden="1" customHeight="1">
      <c r="D89" s="160" t="s">
        <v>248</v>
      </c>
      <c r="E89" s="148" t="s">
        <v>249</v>
      </c>
      <c r="H89" s="28" t="s">
        <v>223</v>
      </c>
    </row>
    <row r="90" spans="1:10" ht="21.75" hidden="1" customHeight="1">
      <c r="A90" s="99" t="s">
        <v>189</v>
      </c>
      <c r="B90" s="99"/>
      <c r="C90" s="99" t="s">
        <v>190</v>
      </c>
      <c r="D90" s="161"/>
      <c r="E90" s="117" t="s">
        <v>191</v>
      </c>
      <c r="F90" s="24" t="s">
        <v>185</v>
      </c>
      <c r="G90" s="24" t="s">
        <v>186</v>
      </c>
      <c r="H90" s="24" t="s">
        <v>187</v>
      </c>
    </row>
    <row r="91" spans="1:10" ht="21.75" hidden="1" customHeight="1">
      <c r="A91" s="114">
        <v>17</v>
      </c>
      <c r="B91" s="114" t="s">
        <v>224</v>
      </c>
      <c r="C91" s="114" t="s">
        <v>225</v>
      </c>
      <c r="D91" s="178">
        <v>13.300000000000002</v>
      </c>
      <c r="E91" s="143">
        <f>AVERAGE(F91,G91,H91)</f>
        <v>13.300000000000002</v>
      </c>
      <c r="F91" s="144">
        <v>13.2</v>
      </c>
      <c r="G91" s="144">
        <v>12.4</v>
      </c>
      <c r="H91" s="144">
        <v>14.3</v>
      </c>
    </row>
    <row r="92" spans="1:10" s="53" customFormat="1" ht="21.75" hidden="1" customHeight="1">
      <c r="C92" s="145" t="s">
        <v>194</v>
      </c>
      <c r="D92" s="178">
        <v>14.5</v>
      </c>
      <c r="E92" s="143">
        <f t="shared" ref="E92:E107" si="4">AVERAGE(F92,G92,H92)</f>
        <v>14.5</v>
      </c>
      <c r="F92" s="144">
        <v>11.6</v>
      </c>
      <c r="G92" s="144">
        <v>16</v>
      </c>
      <c r="H92" s="144">
        <v>15.9</v>
      </c>
    </row>
    <row r="93" spans="1:10" s="53" customFormat="1" ht="21.75" hidden="1" customHeight="1">
      <c r="C93" s="145" t="s">
        <v>195</v>
      </c>
      <c r="D93" s="178">
        <v>14.700000000000001</v>
      </c>
      <c r="E93" s="143">
        <f t="shared" si="4"/>
        <v>14.700000000000001</v>
      </c>
      <c r="F93" s="144">
        <v>14.5</v>
      </c>
      <c r="G93" s="144">
        <v>14.1</v>
      </c>
      <c r="H93" s="144">
        <v>15.5</v>
      </c>
    </row>
    <row r="94" spans="1:10" s="53" customFormat="1" ht="21.75" hidden="1" customHeight="1">
      <c r="C94" s="145" t="s">
        <v>196</v>
      </c>
      <c r="D94" s="178">
        <v>14.966666666666667</v>
      </c>
      <c r="E94" s="143">
        <f t="shared" si="4"/>
        <v>14.966666666666667</v>
      </c>
      <c r="F94" s="144">
        <v>15</v>
      </c>
      <c r="G94" s="144">
        <v>13.2</v>
      </c>
      <c r="H94" s="144">
        <v>16.7</v>
      </c>
    </row>
    <row r="95" spans="1:10" s="53" customFormat="1" ht="21.75" hidden="1" customHeight="1">
      <c r="C95" s="145" t="s">
        <v>197</v>
      </c>
      <c r="D95" s="178">
        <v>15.5</v>
      </c>
      <c r="E95" s="143">
        <f t="shared" si="4"/>
        <v>15.5</v>
      </c>
      <c r="F95" s="144">
        <v>15.1</v>
      </c>
      <c r="G95" s="144">
        <v>16</v>
      </c>
      <c r="H95" s="144">
        <v>15.4</v>
      </c>
    </row>
    <row r="96" spans="1:10" s="53" customFormat="1" ht="21.75" hidden="1" customHeight="1">
      <c r="C96" s="145" t="s">
        <v>198</v>
      </c>
      <c r="D96" s="178">
        <v>15.906666666666666</v>
      </c>
      <c r="E96" s="143">
        <f t="shared" si="4"/>
        <v>15.906666666666666</v>
      </c>
      <c r="F96" s="144">
        <v>16.52</v>
      </c>
      <c r="G96" s="144">
        <v>15.5</v>
      </c>
      <c r="H96" s="144">
        <v>15.7</v>
      </c>
    </row>
    <row r="97" spans="1:8" s="53" customFormat="1" ht="21.75" hidden="1" customHeight="1">
      <c r="C97" s="145" t="s">
        <v>199</v>
      </c>
      <c r="D97" s="178">
        <v>25.5</v>
      </c>
      <c r="E97" s="143">
        <f t="shared" si="4"/>
        <v>25.5</v>
      </c>
      <c r="F97" s="144">
        <v>25.3</v>
      </c>
      <c r="G97" s="144">
        <v>24.3</v>
      </c>
      <c r="H97" s="144">
        <v>26.9</v>
      </c>
    </row>
    <row r="98" spans="1:8" s="53" customFormat="1" ht="21.75" hidden="1" customHeight="1">
      <c r="C98" s="145" t="s">
        <v>200</v>
      </c>
      <c r="D98" s="178">
        <v>10.966666666666669</v>
      </c>
      <c r="E98" s="143">
        <f t="shared" si="4"/>
        <v>10.966666666666669</v>
      </c>
      <c r="F98" s="144">
        <v>10.8</v>
      </c>
      <c r="G98" s="144">
        <v>10.4</v>
      </c>
      <c r="H98" s="144">
        <v>11.7</v>
      </c>
    </row>
    <row r="99" spans="1:8" s="53" customFormat="1" ht="21.75" hidden="1" customHeight="1">
      <c r="C99" s="145" t="s">
        <v>201</v>
      </c>
      <c r="D99" s="178">
        <v>12.833333333333334</v>
      </c>
      <c r="E99" s="143">
        <f t="shared" si="4"/>
        <v>12.833333333333334</v>
      </c>
      <c r="F99" s="144">
        <v>12.9</v>
      </c>
      <c r="G99" s="144">
        <v>13</v>
      </c>
      <c r="H99" s="144">
        <v>12.6</v>
      </c>
    </row>
    <row r="100" spans="1:8" s="53" customFormat="1" ht="21.75" hidden="1" customHeight="1">
      <c r="C100" s="145" t="s">
        <v>202</v>
      </c>
      <c r="D100" s="178">
        <v>13.4</v>
      </c>
      <c r="E100" s="143">
        <f t="shared" si="4"/>
        <v>13.4</v>
      </c>
      <c r="F100" s="144">
        <v>14.1</v>
      </c>
      <c r="G100" s="144">
        <v>12.3</v>
      </c>
      <c r="H100" s="144">
        <v>13.8</v>
      </c>
    </row>
    <row r="101" spans="1:8" s="53" customFormat="1" ht="21.75" hidden="1" customHeight="1">
      <c r="C101" s="145" t="s">
        <v>203</v>
      </c>
      <c r="D101" s="178">
        <v>14.9</v>
      </c>
      <c r="E101" s="143">
        <f t="shared" si="4"/>
        <v>14.9</v>
      </c>
      <c r="F101" s="144">
        <v>15.1</v>
      </c>
      <c r="G101" s="144">
        <v>14.3</v>
      </c>
      <c r="H101" s="144">
        <v>15.3</v>
      </c>
    </row>
    <row r="102" spans="1:8" s="53" customFormat="1" ht="21.75" hidden="1" customHeight="1">
      <c r="C102" s="145" t="s">
        <v>204</v>
      </c>
      <c r="D102" s="178">
        <v>12.733333333333334</v>
      </c>
      <c r="E102" s="143">
        <f t="shared" si="4"/>
        <v>12.733333333333334</v>
      </c>
      <c r="F102" s="144">
        <v>9.6999999999999993</v>
      </c>
      <c r="G102" s="144">
        <v>12</v>
      </c>
      <c r="H102" s="144">
        <v>16.5</v>
      </c>
    </row>
    <row r="103" spans="1:8" s="53" customFormat="1" ht="21.75" hidden="1" customHeight="1">
      <c r="C103" s="145" t="s">
        <v>205</v>
      </c>
      <c r="D103" s="178">
        <v>8.8666666666666671</v>
      </c>
      <c r="E103" s="143">
        <f t="shared" si="4"/>
        <v>8.8666666666666671</v>
      </c>
      <c r="F103" s="144">
        <v>8.3000000000000007</v>
      </c>
      <c r="G103" s="144">
        <v>7.5</v>
      </c>
      <c r="H103" s="144">
        <v>10.8</v>
      </c>
    </row>
    <row r="104" spans="1:8" s="53" customFormat="1" ht="21.75" hidden="1" customHeight="1">
      <c r="C104" s="145" t="s">
        <v>206</v>
      </c>
      <c r="D104" s="178">
        <v>13.233333333333334</v>
      </c>
      <c r="E104" s="143">
        <f t="shared" si="4"/>
        <v>13.233333333333334</v>
      </c>
      <c r="F104" s="144">
        <v>13.8</v>
      </c>
      <c r="G104" s="144">
        <v>12.2</v>
      </c>
      <c r="H104" s="144">
        <v>13.7</v>
      </c>
    </row>
    <row r="105" spans="1:8" s="53" customFormat="1" ht="21.75" hidden="1" customHeight="1">
      <c r="C105" s="145" t="s">
        <v>207</v>
      </c>
      <c r="D105" s="178">
        <v>6.5666666666666664</v>
      </c>
      <c r="E105" s="143">
        <f t="shared" si="4"/>
        <v>6.5666666666666664</v>
      </c>
      <c r="F105" s="144">
        <v>6.3</v>
      </c>
      <c r="G105" s="144">
        <v>6.2</v>
      </c>
      <c r="H105" s="144">
        <v>7.2</v>
      </c>
    </row>
    <row r="106" spans="1:8" s="53" customFormat="1" ht="21.75" hidden="1" customHeight="1">
      <c r="C106" s="145" t="s">
        <v>208</v>
      </c>
      <c r="D106" s="178">
        <v>9.1666666666666661</v>
      </c>
      <c r="E106" s="143">
        <f t="shared" si="4"/>
        <v>9.1666666666666661</v>
      </c>
      <c r="F106" s="144">
        <v>8.9</v>
      </c>
      <c r="G106" s="144">
        <v>8.6999999999999993</v>
      </c>
      <c r="H106" s="144">
        <v>9.9</v>
      </c>
    </row>
    <row r="107" spans="1:8" s="53" customFormat="1" ht="21.75" hidden="1" customHeight="1">
      <c r="C107" s="145" t="s">
        <v>209</v>
      </c>
      <c r="D107" s="178">
        <v>13.133333333333333</v>
      </c>
      <c r="E107" s="143">
        <f t="shared" si="4"/>
        <v>13.133333333333333</v>
      </c>
      <c r="F107" s="144">
        <v>13.3</v>
      </c>
      <c r="G107" s="144">
        <v>12.2</v>
      </c>
      <c r="H107" s="144">
        <v>13.9</v>
      </c>
    </row>
    <row r="108" spans="1:8" s="53" customFormat="1" ht="21.75" customHeight="1">
      <c r="D108" s="54"/>
      <c r="E108" s="146"/>
      <c r="F108" s="146"/>
      <c r="G108" s="146"/>
      <c r="H108" s="146"/>
    </row>
    <row r="109" spans="1:8" ht="21.75" customHeight="1">
      <c r="D109" s="160" t="s">
        <v>248</v>
      </c>
      <c r="E109" s="148" t="s">
        <v>249</v>
      </c>
      <c r="F109" s="112" t="s">
        <v>188</v>
      </c>
      <c r="H109" s="112"/>
    </row>
    <row r="110" spans="1:8" ht="21.75" customHeight="1" thickBot="1">
      <c r="A110" s="99" t="s">
        <v>189</v>
      </c>
      <c r="B110" s="99"/>
      <c r="C110" s="35" t="s">
        <v>190</v>
      </c>
      <c r="D110" s="161"/>
      <c r="E110" s="113" t="s">
        <v>271</v>
      </c>
      <c r="F110" s="24" t="s">
        <v>185</v>
      </c>
    </row>
    <row r="111" spans="1:8" ht="21.75" customHeight="1" thickBot="1">
      <c r="A111" s="114">
        <v>19</v>
      </c>
      <c r="B111" s="114" t="s">
        <v>192</v>
      </c>
      <c r="C111" s="341" t="s">
        <v>193</v>
      </c>
      <c r="D111" s="326">
        <v>13.97</v>
      </c>
      <c r="E111" s="327"/>
      <c r="F111" s="328">
        <v>13.97</v>
      </c>
    </row>
    <row r="112" spans="1:8" s="53" customFormat="1" ht="21.75" customHeight="1">
      <c r="A112" s="111"/>
      <c r="B112" s="111"/>
      <c r="C112" s="111"/>
      <c r="D112" s="309"/>
      <c r="E112" s="310"/>
      <c r="F112" s="156"/>
      <c r="G112" s="111"/>
      <c r="H112" s="111"/>
    </row>
    <row r="113" spans="1:8" s="53" customFormat="1" ht="21.75" hidden="1" customHeight="1">
      <c r="D113" s="160" t="s">
        <v>248</v>
      </c>
      <c r="E113" s="148" t="s">
        <v>249</v>
      </c>
      <c r="F113" s="146"/>
      <c r="G113" s="146"/>
      <c r="H113" s="147" t="s">
        <v>226</v>
      </c>
    </row>
    <row r="114" spans="1:8" s="53" customFormat="1" ht="21.75" hidden="1" customHeight="1">
      <c r="A114" s="99" t="s">
        <v>189</v>
      </c>
      <c r="B114" s="99"/>
      <c r="C114" s="99" t="s">
        <v>190</v>
      </c>
      <c r="D114" s="161"/>
      <c r="E114" s="117" t="s">
        <v>191</v>
      </c>
      <c r="F114" s="24" t="s">
        <v>185</v>
      </c>
      <c r="G114" s="24" t="s">
        <v>186</v>
      </c>
      <c r="H114" s="24" t="s">
        <v>187</v>
      </c>
    </row>
    <row r="115" spans="1:8" s="53" customFormat="1" ht="21.75" hidden="1" customHeight="1">
      <c r="A115" s="114">
        <v>19</v>
      </c>
      <c r="B115" s="114" t="s">
        <v>227</v>
      </c>
      <c r="C115" s="114" t="s">
        <v>228</v>
      </c>
      <c r="D115" s="179">
        <v>55.1</v>
      </c>
      <c r="E115" s="143">
        <f>AVERAGE(F115,G115,H115)</f>
        <v>55.1</v>
      </c>
      <c r="F115" s="144">
        <v>56.6</v>
      </c>
      <c r="G115" s="144">
        <v>56.3</v>
      </c>
      <c r="H115" s="144">
        <v>52.4</v>
      </c>
    </row>
  </sheetData>
  <phoneticPr fontId="6"/>
  <pageMargins left="0.70866141732283472" right="0.70866141732283472" top="0.74803149606299213" bottom="0.74803149606299213" header="0.31496062992125984" footer="0.3149606299212598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S36"/>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cols>
    <col min="1" max="1" width="3.375" style="38" customWidth="1"/>
    <col min="2" max="2" width="4.375" style="22" customWidth="1"/>
    <col min="3" max="3" width="72.625" style="23" customWidth="1"/>
    <col min="4" max="4" width="8.375" style="23" customWidth="1"/>
    <col min="5" max="5" width="6.125" style="23" customWidth="1"/>
    <col min="6" max="6" width="4.125" style="22" customWidth="1"/>
    <col min="7" max="7" width="72.625" style="23" customWidth="1"/>
    <col min="8" max="8" width="9.125" style="23" customWidth="1"/>
    <col min="9" max="9" width="4.25" style="55" customWidth="1"/>
    <col min="10" max="10" width="3.375" style="49" customWidth="1"/>
    <col min="11" max="11" width="9.125" style="23" customWidth="1"/>
    <col min="12" max="12" width="4.25" style="55" customWidth="1"/>
    <col min="13" max="13" width="9.125" style="23" customWidth="1"/>
    <col min="14" max="14" width="4.25" style="55" customWidth="1"/>
    <col min="15" max="15" width="2.5" style="52" customWidth="1"/>
    <col min="16" max="16" width="9" style="23"/>
    <col min="17" max="17" width="18.375" style="23" customWidth="1"/>
    <col min="18" max="16384" width="9" style="23"/>
  </cols>
  <sheetData>
    <row r="1" spans="1:19" ht="49.5" customHeight="1">
      <c r="A1" s="39" t="s">
        <v>43</v>
      </c>
      <c r="S1" s="40" t="s">
        <v>115</v>
      </c>
    </row>
    <row r="2" spans="1:19" s="85" customFormat="1" ht="23.25" customHeight="1">
      <c r="A2" s="83" t="s">
        <v>159</v>
      </c>
      <c r="B2" s="84"/>
      <c r="E2" s="85" t="s">
        <v>160</v>
      </c>
      <c r="F2" s="84"/>
      <c r="I2" s="86"/>
      <c r="J2" s="87"/>
      <c r="L2" s="86"/>
      <c r="N2" s="86"/>
      <c r="O2" s="88"/>
      <c r="S2" s="89"/>
    </row>
    <row r="3" spans="1:19" s="28" customFormat="1" ht="26.25" customHeight="1">
      <c r="A3" s="60" t="s">
        <v>41</v>
      </c>
      <c r="B3" s="26"/>
      <c r="C3" s="24" t="s">
        <v>40</v>
      </c>
      <c r="D3" s="62"/>
      <c r="E3" s="60" t="s">
        <v>41</v>
      </c>
      <c r="F3" s="26"/>
      <c r="G3" s="24" t="s">
        <v>40</v>
      </c>
      <c r="H3" s="25" t="s">
        <v>151</v>
      </c>
      <c r="I3" s="61"/>
      <c r="J3" s="50"/>
      <c r="K3" s="60" t="s">
        <v>102</v>
      </c>
      <c r="L3" s="61"/>
      <c r="M3" s="25" t="s">
        <v>109</v>
      </c>
      <c r="N3" s="26"/>
      <c r="O3" s="53"/>
      <c r="P3" s="24" t="s">
        <v>114</v>
      </c>
      <c r="Q3" s="24" t="s">
        <v>119</v>
      </c>
    </row>
    <row r="4" spans="1:19" s="28" customFormat="1" ht="48.75" customHeight="1">
      <c r="A4" s="537" t="s">
        <v>37</v>
      </c>
      <c r="B4" s="71">
        <v>1</v>
      </c>
      <c r="C4" s="72" t="s">
        <v>117</v>
      </c>
      <c r="D4" s="63"/>
      <c r="E4" s="29"/>
      <c r="F4" s="68"/>
      <c r="G4" s="43"/>
      <c r="H4" s="32"/>
      <c r="I4" s="56"/>
      <c r="J4" s="51"/>
      <c r="K4" s="33"/>
      <c r="L4" s="56"/>
      <c r="M4" s="33"/>
      <c r="N4" s="56"/>
      <c r="O4" s="53"/>
      <c r="P4" s="41"/>
      <c r="Q4" s="59"/>
    </row>
    <row r="5" spans="1:19" s="28" customFormat="1" ht="48.75" customHeight="1">
      <c r="A5" s="537"/>
      <c r="B5" s="71">
        <v>2</v>
      </c>
      <c r="C5" s="72" t="s">
        <v>118</v>
      </c>
      <c r="D5" s="63"/>
      <c r="E5" s="29"/>
      <c r="F5" s="68"/>
      <c r="G5" s="43"/>
      <c r="H5" s="34"/>
      <c r="I5" s="56"/>
      <c r="J5" s="51"/>
      <c r="K5" s="35"/>
      <c r="L5" s="56"/>
      <c r="M5" s="35"/>
      <c r="N5" s="56"/>
      <c r="O5" s="53"/>
      <c r="P5" s="41"/>
      <c r="Q5" s="59"/>
    </row>
    <row r="6" spans="1:19" s="28" customFormat="1" ht="54.75" customHeight="1">
      <c r="A6" s="537"/>
      <c r="B6" s="44"/>
      <c r="C6" s="45"/>
      <c r="D6" s="64"/>
      <c r="E6" s="531" t="s">
        <v>37</v>
      </c>
      <c r="F6" s="67">
        <v>1</v>
      </c>
      <c r="G6" s="82" t="s">
        <v>116</v>
      </c>
      <c r="H6" s="46"/>
      <c r="I6" s="57"/>
      <c r="J6" s="51"/>
      <c r="K6" s="47"/>
      <c r="L6" s="57"/>
      <c r="M6" s="47"/>
      <c r="N6" s="57"/>
      <c r="O6" s="54"/>
      <c r="P6" s="48"/>
      <c r="Q6" s="59" t="s">
        <v>134</v>
      </c>
    </row>
    <row r="7" spans="1:19" s="28" customFormat="1" ht="48.75" customHeight="1">
      <c r="A7" s="537"/>
      <c r="B7" s="30">
        <v>3</v>
      </c>
      <c r="C7" s="31" t="s">
        <v>120</v>
      </c>
      <c r="D7" s="65"/>
      <c r="E7" s="532"/>
      <c r="F7" s="69">
        <v>2</v>
      </c>
      <c r="G7" s="31" t="s">
        <v>144</v>
      </c>
      <c r="H7" s="34"/>
      <c r="I7" s="56"/>
      <c r="J7" s="51"/>
      <c r="K7" s="35"/>
      <c r="L7" s="56"/>
      <c r="M7" s="35"/>
      <c r="N7" s="56"/>
      <c r="O7" s="53"/>
      <c r="P7" s="41"/>
      <c r="Q7" s="59" t="s">
        <v>135</v>
      </c>
    </row>
    <row r="8" spans="1:19" s="28" customFormat="1" ht="48.75" customHeight="1">
      <c r="A8" s="537"/>
      <c r="B8" s="30">
        <v>4</v>
      </c>
      <c r="C8" s="31" t="s">
        <v>3</v>
      </c>
      <c r="D8" s="65"/>
      <c r="E8" s="532"/>
      <c r="F8" s="281">
        <v>3</v>
      </c>
      <c r="G8" s="152" t="s">
        <v>267</v>
      </c>
      <c r="H8" s="32"/>
      <c r="I8" s="56" t="s">
        <v>103</v>
      </c>
      <c r="J8" s="51"/>
      <c r="K8" s="33"/>
      <c r="L8" s="56" t="s">
        <v>103</v>
      </c>
      <c r="M8" s="33"/>
      <c r="N8" s="56" t="s">
        <v>103</v>
      </c>
      <c r="O8" s="53"/>
      <c r="P8" s="41"/>
      <c r="Q8" s="59" t="s">
        <v>136</v>
      </c>
    </row>
    <row r="9" spans="1:19" s="28" customFormat="1" ht="48.75" customHeight="1">
      <c r="A9" s="74"/>
      <c r="B9" s="30"/>
      <c r="C9" s="31"/>
      <c r="D9" s="65"/>
      <c r="E9" s="532"/>
      <c r="F9" s="69">
        <v>4</v>
      </c>
      <c r="G9" s="82" t="s">
        <v>152</v>
      </c>
      <c r="H9" s="75"/>
      <c r="I9" s="76"/>
      <c r="J9" s="51"/>
      <c r="K9" s="77"/>
      <c r="L9" s="76"/>
      <c r="M9" s="77"/>
      <c r="N9" s="76"/>
      <c r="O9" s="53"/>
      <c r="P9" s="78"/>
      <c r="Q9" s="59" t="s">
        <v>153</v>
      </c>
    </row>
    <row r="10" spans="1:19" s="28" customFormat="1" ht="54.75" customHeight="1">
      <c r="A10" s="279"/>
      <c r="B10" s="30"/>
      <c r="C10" s="31"/>
      <c r="D10" s="65"/>
      <c r="E10" s="532"/>
      <c r="F10" s="281">
        <v>5</v>
      </c>
      <c r="G10" s="152" t="s">
        <v>266</v>
      </c>
      <c r="H10" s="34"/>
      <c r="I10" s="56"/>
      <c r="J10" s="51"/>
      <c r="K10" s="35"/>
      <c r="L10" s="56"/>
      <c r="M10" s="35"/>
      <c r="N10" s="56"/>
      <c r="O10" s="53"/>
      <c r="P10" s="41"/>
      <c r="Q10" s="59"/>
    </row>
    <row r="11" spans="1:19" s="28" customFormat="1" ht="48.75" customHeight="1">
      <c r="A11" s="534" t="s">
        <v>38</v>
      </c>
      <c r="B11" s="71">
        <v>5</v>
      </c>
      <c r="C11" s="72" t="s">
        <v>121</v>
      </c>
      <c r="D11" s="65"/>
      <c r="E11" s="531" t="s">
        <v>38</v>
      </c>
      <c r="F11" s="44">
        <v>6</v>
      </c>
      <c r="G11" s="82" t="s">
        <v>260</v>
      </c>
      <c r="H11" s="46"/>
      <c r="I11" s="57" t="s">
        <v>129</v>
      </c>
      <c r="J11" s="51"/>
      <c r="K11" s="35"/>
      <c r="L11" s="56"/>
      <c r="M11" s="35"/>
      <c r="N11" s="56"/>
      <c r="O11" s="53"/>
      <c r="P11" s="41"/>
      <c r="Q11" s="59" t="s">
        <v>149</v>
      </c>
    </row>
    <row r="12" spans="1:19" s="28" customFormat="1" ht="48.75" customHeight="1">
      <c r="A12" s="535"/>
      <c r="B12" s="71">
        <v>6</v>
      </c>
      <c r="C12" s="72" t="s">
        <v>122</v>
      </c>
      <c r="D12" s="65"/>
      <c r="E12" s="532"/>
      <c r="F12" s="69">
        <v>7</v>
      </c>
      <c r="G12" s="31" t="s">
        <v>130</v>
      </c>
      <c r="H12" s="34"/>
      <c r="I12" s="56"/>
      <c r="J12" s="51"/>
      <c r="K12" s="35"/>
      <c r="L12" s="56"/>
      <c r="M12" s="35"/>
      <c r="N12" s="56"/>
      <c r="O12" s="53"/>
      <c r="P12" s="41"/>
      <c r="Q12" s="59" t="s">
        <v>137</v>
      </c>
    </row>
    <row r="13" spans="1:19" s="28" customFormat="1" ht="48.75" customHeight="1">
      <c r="A13" s="535"/>
      <c r="B13" s="30"/>
      <c r="C13" s="31"/>
      <c r="D13" s="65"/>
      <c r="E13" s="533"/>
      <c r="F13" s="70">
        <v>8</v>
      </c>
      <c r="G13" s="36" t="s">
        <v>234</v>
      </c>
      <c r="H13" s="37"/>
      <c r="I13" s="58"/>
      <c r="J13" s="51"/>
      <c r="K13" s="35"/>
      <c r="L13" s="58"/>
      <c r="M13" s="35"/>
      <c r="N13" s="58"/>
      <c r="O13" s="53"/>
      <c r="P13" s="41"/>
      <c r="Q13" s="59" t="s">
        <v>138</v>
      </c>
    </row>
    <row r="14" spans="1:19" s="28" customFormat="1" ht="48.75" customHeight="1">
      <c r="A14" s="535"/>
      <c r="B14" s="30">
        <v>7</v>
      </c>
      <c r="C14" s="31" t="s">
        <v>7</v>
      </c>
      <c r="D14" s="65"/>
      <c r="E14" s="29"/>
      <c r="F14" s="69"/>
      <c r="G14" s="31"/>
      <c r="H14" s="34"/>
      <c r="I14" s="56"/>
      <c r="J14" s="51"/>
      <c r="K14" s="35"/>
      <c r="L14" s="56"/>
      <c r="M14" s="35"/>
      <c r="N14" s="56"/>
      <c r="O14" s="53"/>
      <c r="P14" s="41"/>
      <c r="Q14" s="59"/>
    </row>
    <row r="15" spans="1:19" s="28" customFormat="1" ht="48.75" customHeight="1">
      <c r="A15" s="536"/>
      <c r="B15" s="30">
        <v>8</v>
      </c>
      <c r="C15" s="36" t="s">
        <v>123</v>
      </c>
      <c r="D15" s="66"/>
      <c r="E15" s="29"/>
      <c r="F15" s="69"/>
      <c r="G15" s="31"/>
      <c r="H15" s="32"/>
      <c r="I15" s="56"/>
      <c r="J15" s="51"/>
      <c r="K15" s="33"/>
      <c r="L15" s="56"/>
      <c r="M15" s="33"/>
      <c r="N15" s="56"/>
      <c r="O15" s="53"/>
      <c r="P15" s="41"/>
      <c r="Q15" s="59"/>
    </row>
    <row r="16" spans="1:19" s="28" customFormat="1" ht="48.75" customHeight="1">
      <c r="A16" s="537" t="s">
        <v>39</v>
      </c>
      <c r="B16" s="30">
        <v>9</v>
      </c>
      <c r="C16" s="31" t="s">
        <v>9</v>
      </c>
      <c r="D16" s="65"/>
      <c r="E16" s="29"/>
      <c r="F16" s="69"/>
      <c r="G16" s="31"/>
      <c r="H16" s="32"/>
      <c r="I16" s="56"/>
      <c r="J16" s="51"/>
      <c r="K16" s="33"/>
      <c r="L16" s="56"/>
      <c r="M16" s="33"/>
      <c r="N16" s="56"/>
      <c r="O16" s="53"/>
      <c r="P16" s="41"/>
      <c r="Q16" s="59"/>
    </row>
    <row r="17" spans="1:17" s="28" customFormat="1" ht="48.75" customHeight="1">
      <c r="A17" s="537"/>
      <c r="B17" s="30">
        <v>10</v>
      </c>
      <c r="C17" s="31" t="s">
        <v>107</v>
      </c>
      <c r="D17" s="65"/>
      <c r="E17" s="534" t="s">
        <v>39</v>
      </c>
      <c r="F17" s="69">
        <v>9</v>
      </c>
      <c r="G17" s="82" t="s">
        <v>158</v>
      </c>
      <c r="H17" s="32"/>
      <c r="I17" s="56" t="s">
        <v>103</v>
      </c>
      <c r="J17" s="51"/>
      <c r="K17" s="33"/>
      <c r="L17" s="56" t="s">
        <v>103</v>
      </c>
      <c r="M17" s="33"/>
      <c r="N17" s="56" t="s">
        <v>103</v>
      </c>
      <c r="O17" s="53"/>
      <c r="P17" s="41"/>
      <c r="Q17" s="59" t="s">
        <v>150</v>
      </c>
    </row>
    <row r="18" spans="1:17" s="28" customFormat="1" ht="64.5" customHeight="1">
      <c r="A18" s="537"/>
      <c r="B18" s="30">
        <v>11</v>
      </c>
      <c r="C18" s="31" t="s">
        <v>10</v>
      </c>
      <c r="D18" s="65"/>
      <c r="E18" s="535"/>
      <c r="F18" s="69">
        <v>10</v>
      </c>
      <c r="G18" s="31" t="s">
        <v>11</v>
      </c>
      <c r="H18" s="32"/>
      <c r="I18" s="56" t="s">
        <v>103</v>
      </c>
      <c r="J18" s="51"/>
      <c r="K18" s="33"/>
      <c r="L18" s="56" t="s">
        <v>103</v>
      </c>
      <c r="M18" s="33"/>
      <c r="N18" s="56" t="s">
        <v>103</v>
      </c>
      <c r="O18" s="53"/>
      <c r="P18" s="41"/>
      <c r="Q18" s="59" t="s">
        <v>131</v>
      </c>
    </row>
    <row r="19" spans="1:17" s="28" customFormat="1" ht="48.75" customHeight="1">
      <c r="A19" s="537"/>
      <c r="B19" s="30"/>
      <c r="C19" s="31"/>
      <c r="D19" s="65"/>
      <c r="E19" s="535"/>
      <c r="F19" s="69">
        <v>11</v>
      </c>
      <c r="G19" s="31" t="s">
        <v>235</v>
      </c>
      <c r="H19" s="34"/>
      <c r="I19" s="56"/>
      <c r="J19" s="51"/>
      <c r="K19" s="35"/>
      <c r="L19" s="56"/>
      <c r="M19" s="35"/>
      <c r="N19" s="56"/>
      <c r="O19" s="53"/>
      <c r="P19" s="41"/>
      <c r="Q19" s="59" t="s">
        <v>132</v>
      </c>
    </row>
    <row r="20" spans="1:17" s="28" customFormat="1" ht="48.75" customHeight="1">
      <c r="A20" s="537"/>
      <c r="B20" s="30">
        <v>12</v>
      </c>
      <c r="C20" s="31" t="s">
        <v>11</v>
      </c>
      <c r="D20" s="65"/>
      <c r="E20" s="535"/>
      <c r="F20" s="69"/>
      <c r="G20" s="73" t="s">
        <v>112</v>
      </c>
      <c r="H20" s="34"/>
      <c r="I20" s="56"/>
      <c r="J20" s="51"/>
      <c r="K20" s="35"/>
      <c r="L20" s="56"/>
      <c r="M20" s="35"/>
      <c r="N20" s="56"/>
      <c r="O20" s="53"/>
      <c r="P20" s="41"/>
      <c r="Q20" s="59"/>
    </row>
    <row r="21" spans="1:17" s="28" customFormat="1" ht="48.75" customHeight="1">
      <c r="A21" s="537"/>
      <c r="B21" s="30">
        <v>13</v>
      </c>
      <c r="C21" s="31" t="s">
        <v>111</v>
      </c>
      <c r="D21" s="65"/>
      <c r="E21" s="535"/>
      <c r="F21" s="69">
        <v>12</v>
      </c>
      <c r="G21" s="42" t="s">
        <v>157</v>
      </c>
      <c r="H21" s="34"/>
      <c r="I21" s="56"/>
      <c r="J21" s="51"/>
      <c r="K21" s="35"/>
      <c r="L21" s="56"/>
      <c r="M21" s="35"/>
      <c r="N21" s="56"/>
      <c r="O21" s="53"/>
      <c r="P21" s="41"/>
      <c r="Q21" s="59" t="s">
        <v>139</v>
      </c>
    </row>
    <row r="22" spans="1:17" s="28" customFormat="1" ht="48.75" customHeight="1">
      <c r="A22" s="537"/>
      <c r="B22" s="30">
        <v>14</v>
      </c>
      <c r="C22" s="31" t="s">
        <v>110</v>
      </c>
      <c r="D22" s="65"/>
      <c r="E22" s="535"/>
      <c r="F22" s="79">
        <v>13</v>
      </c>
      <c r="G22" s="31" t="s">
        <v>145</v>
      </c>
      <c r="H22" s="34"/>
      <c r="I22" s="56"/>
      <c r="J22" s="51"/>
      <c r="K22" s="35"/>
      <c r="L22" s="56"/>
      <c r="M22" s="35"/>
      <c r="N22" s="56"/>
      <c r="O22" s="53"/>
      <c r="P22" s="41"/>
      <c r="Q22" s="59" t="s">
        <v>146</v>
      </c>
    </row>
    <row r="23" spans="1:17" s="28" customFormat="1" ht="48.75" customHeight="1">
      <c r="A23" s="537"/>
      <c r="B23" s="30">
        <v>15</v>
      </c>
      <c r="C23" s="31" t="s">
        <v>124</v>
      </c>
      <c r="D23" s="65"/>
      <c r="E23" s="536"/>
      <c r="F23" s="79">
        <v>14</v>
      </c>
      <c r="G23" s="31" t="s">
        <v>128</v>
      </c>
      <c r="H23" s="34"/>
      <c r="I23" s="56"/>
      <c r="J23" s="51"/>
      <c r="K23" s="35"/>
      <c r="L23" s="56"/>
      <c r="M23" s="35"/>
      <c r="N23" s="56"/>
      <c r="O23" s="53"/>
      <c r="P23" s="41"/>
      <c r="Q23" s="59" t="s">
        <v>148</v>
      </c>
    </row>
    <row r="24" spans="1:17" s="28" customFormat="1" ht="48.75" customHeight="1">
      <c r="A24" s="29"/>
      <c r="B24" s="30"/>
      <c r="C24" s="31"/>
      <c r="D24" s="65"/>
      <c r="E24" s="534" t="s">
        <v>35</v>
      </c>
      <c r="F24" s="68">
        <v>14</v>
      </c>
      <c r="G24" s="280" t="s">
        <v>15</v>
      </c>
      <c r="H24" s="32"/>
      <c r="I24" s="56" t="s">
        <v>104</v>
      </c>
      <c r="J24" s="51"/>
      <c r="K24" s="33"/>
      <c r="L24" s="56" t="s">
        <v>104</v>
      </c>
      <c r="M24" s="33"/>
      <c r="N24" s="56" t="s">
        <v>104</v>
      </c>
      <c r="O24" s="53"/>
      <c r="P24" s="41"/>
      <c r="Q24" s="59" t="s">
        <v>132</v>
      </c>
    </row>
    <row r="25" spans="1:17" s="28" customFormat="1" ht="48.75" customHeight="1">
      <c r="A25" s="29"/>
      <c r="B25" s="30"/>
      <c r="C25" s="31"/>
      <c r="D25" s="65"/>
      <c r="E25" s="535"/>
      <c r="F25" s="79">
        <v>15</v>
      </c>
      <c r="G25" s="42" t="s">
        <v>265</v>
      </c>
      <c r="H25" s="32"/>
      <c r="I25" s="56"/>
      <c r="J25" s="51"/>
      <c r="K25" s="33"/>
      <c r="L25" s="56" t="s">
        <v>104</v>
      </c>
      <c r="M25" s="33"/>
      <c r="N25" s="56" t="s">
        <v>104</v>
      </c>
      <c r="O25" s="53"/>
      <c r="P25" s="41"/>
      <c r="Q25" s="59" t="s">
        <v>140</v>
      </c>
    </row>
    <row r="26" spans="1:17" s="28" customFormat="1" ht="48.75" customHeight="1">
      <c r="A26" s="534" t="s">
        <v>35</v>
      </c>
      <c r="B26" s="30">
        <v>16</v>
      </c>
      <c r="C26" s="31" t="s">
        <v>15</v>
      </c>
      <c r="D26" s="65"/>
      <c r="E26" s="535"/>
      <c r="F26" s="281">
        <v>16</v>
      </c>
      <c r="G26" s="283" t="s">
        <v>263</v>
      </c>
      <c r="H26" s="32"/>
      <c r="I26" s="56" t="s">
        <v>103</v>
      </c>
      <c r="J26" s="51"/>
      <c r="K26" s="33"/>
      <c r="L26" s="56" t="s">
        <v>103</v>
      </c>
      <c r="M26" s="33"/>
      <c r="N26" s="56" t="s">
        <v>103</v>
      </c>
      <c r="O26" s="53"/>
      <c r="P26" s="41"/>
      <c r="Q26" s="59" t="s">
        <v>133</v>
      </c>
    </row>
    <row r="27" spans="1:17" s="28" customFormat="1" ht="48.75" customHeight="1">
      <c r="A27" s="535"/>
      <c r="B27" s="30">
        <v>17</v>
      </c>
      <c r="C27" s="31" t="s">
        <v>16</v>
      </c>
      <c r="D27" s="65"/>
      <c r="E27" s="535"/>
      <c r="F27" s="79">
        <v>18</v>
      </c>
      <c r="G27" s="42" t="s">
        <v>154</v>
      </c>
      <c r="H27" s="34"/>
      <c r="I27" s="56" t="s">
        <v>105</v>
      </c>
      <c r="J27" s="51"/>
      <c r="K27" s="35"/>
      <c r="L27" s="56"/>
      <c r="M27" s="35"/>
      <c r="N27" s="56"/>
      <c r="O27" s="53"/>
      <c r="P27" s="41"/>
      <c r="Q27" s="59"/>
    </row>
    <row r="28" spans="1:17" s="28" customFormat="1" ht="48.75" customHeight="1">
      <c r="A28" s="535"/>
      <c r="B28" s="30">
        <v>18</v>
      </c>
      <c r="C28" s="31" t="s">
        <v>108</v>
      </c>
      <c r="D28" s="65"/>
      <c r="E28" s="535"/>
      <c r="F28" s="79">
        <v>19</v>
      </c>
      <c r="G28" s="42" t="s">
        <v>155</v>
      </c>
      <c r="H28" s="32"/>
      <c r="I28" s="56" t="s">
        <v>105</v>
      </c>
      <c r="J28" s="51"/>
      <c r="K28" s="33"/>
      <c r="L28" s="56" t="s">
        <v>105</v>
      </c>
      <c r="M28" s="33"/>
      <c r="N28" s="56" t="s">
        <v>105</v>
      </c>
      <c r="O28" s="53"/>
      <c r="P28" s="41"/>
      <c r="Q28" s="59" t="s">
        <v>141</v>
      </c>
    </row>
    <row r="29" spans="1:17" s="28" customFormat="1" ht="48.75" customHeight="1">
      <c r="A29" s="535"/>
      <c r="B29" s="30">
        <v>19</v>
      </c>
      <c r="C29" s="31" t="s">
        <v>125</v>
      </c>
      <c r="D29" s="65"/>
      <c r="E29" s="535"/>
      <c r="F29" s="69">
        <v>17</v>
      </c>
      <c r="G29" s="31" t="s">
        <v>23</v>
      </c>
      <c r="H29" s="32"/>
      <c r="I29" s="56" t="s">
        <v>106</v>
      </c>
      <c r="J29" s="51"/>
      <c r="K29" s="33"/>
      <c r="L29" s="56" t="s">
        <v>106</v>
      </c>
      <c r="M29" s="33"/>
      <c r="N29" s="56" t="s">
        <v>106</v>
      </c>
      <c r="O29" s="53"/>
      <c r="P29" s="41"/>
      <c r="Q29" s="59" t="s">
        <v>147</v>
      </c>
    </row>
    <row r="30" spans="1:17" s="28" customFormat="1" ht="48.75" customHeight="1">
      <c r="A30" s="536"/>
      <c r="B30" s="30">
        <v>20</v>
      </c>
      <c r="C30" s="31" t="s">
        <v>19</v>
      </c>
      <c r="D30" s="65"/>
      <c r="E30" s="535"/>
      <c r="F30" s="79">
        <v>20</v>
      </c>
      <c r="G30" s="42" t="s">
        <v>156</v>
      </c>
      <c r="H30" s="32"/>
      <c r="I30" s="56" t="s">
        <v>105</v>
      </c>
      <c r="J30" s="51"/>
      <c r="K30" s="33"/>
      <c r="L30" s="56" t="s">
        <v>105</v>
      </c>
      <c r="M30" s="33"/>
      <c r="N30" s="56" t="s">
        <v>105</v>
      </c>
      <c r="O30" s="53"/>
      <c r="P30" s="41"/>
      <c r="Q30" s="59" t="s">
        <v>143</v>
      </c>
    </row>
    <row r="31" spans="1:17" s="28" customFormat="1" ht="48.75" customHeight="1">
      <c r="A31" s="29"/>
      <c r="B31" s="30">
        <v>24</v>
      </c>
      <c r="C31" s="31" t="s">
        <v>23</v>
      </c>
      <c r="D31" s="65"/>
      <c r="E31" s="536"/>
      <c r="F31" s="282">
        <v>20</v>
      </c>
      <c r="G31" s="73" t="s">
        <v>142</v>
      </c>
      <c r="H31" s="34"/>
      <c r="I31" s="56" t="s">
        <v>103</v>
      </c>
      <c r="J31" s="51"/>
      <c r="K31" s="35"/>
      <c r="L31" s="56" t="s">
        <v>103</v>
      </c>
      <c r="M31" s="35"/>
      <c r="N31" s="56" t="s">
        <v>103</v>
      </c>
      <c r="O31" s="53"/>
      <c r="P31" s="41"/>
      <c r="Q31" s="59" t="s">
        <v>147</v>
      </c>
    </row>
    <row r="32" spans="1:17" ht="49.5" customHeight="1">
      <c r="A32" s="537" t="s">
        <v>36</v>
      </c>
      <c r="B32" s="30">
        <v>21</v>
      </c>
      <c r="C32" s="31" t="s">
        <v>126</v>
      </c>
      <c r="D32" s="80"/>
      <c r="E32" s="81"/>
    </row>
    <row r="33" spans="1:5" ht="49.5" customHeight="1">
      <c r="A33" s="537"/>
      <c r="B33" s="30">
        <v>22</v>
      </c>
      <c r="C33" s="31" t="s">
        <v>113</v>
      </c>
      <c r="D33" s="80"/>
      <c r="E33" s="81"/>
    </row>
    <row r="34" spans="1:5" ht="49.5" customHeight="1">
      <c r="A34" s="537"/>
      <c r="B34" s="30">
        <v>23</v>
      </c>
      <c r="C34" s="31" t="s">
        <v>127</v>
      </c>
      <c r="D34" s="80"/>
      <c r="E34" s="81"/>
    </row>
    <row r="35" spans="1:5" ht="49.5" customHeight="1">
      <c r="A35" s="537"/>
      <c r="B35" s="30">
        <v>25</v>
      </c>
      <c r="C35" s="31" t="s">
        <v>128</v>
      </c>
      <c r="D35" s="80"/>
      <c r="E35" s="81"/>
    </row>
    <row r="36" spans="1:5" ht="49.5" customHeight="1">
      <c r="E36" s="81"/>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cols>
    <col min="1" max="1" width="5" style="15" customWidth="1"/>
    <col min="2" max="2" width="4.25" style="6" customWidth="1"/>
    <col min="3" max="3" width="70.375" style="1" customWidth="1"/>
    <col min="4" max="4" width="8.375" style="18" hidden="1" customWidth="1"/>
    <col min="5" max="10" width="6.625" style="6" customWidth="1"/>
    <col min="11" max="11" width="3.625" style="5" customWidth="1"/>
    <col min="12" max="12" width="6.625" style="6" customWidth="1"/>
    <col min="13" max="13" width="1.125" style="1" customWidth="1"/>
    <col min="14" max="14" width="7" style="1" customWidth="1"/>
    <col min="15" max="15" width="3.5" style="1" customWidth="1"/>
    <col min="16" max="16384" width="9" style="1"/>
  </cols>
  <sheetData>
    <row r="1" spans="1:14" ht="49.5" customHeight="1">
      <c r="A1" s="16" t="s">
        <v>43</v>
      </c>
    </row>
    <row r="2" spans="1:14" ht="26.25" customHeight="1">
      <c r="A2" s="539" t="s">
        <v>41</v>
      </c>
      <c r="B2" s="540"/>
      <c r="C2" s="7" t="s">
        <v>40</v>
      </c>
      <c r="D2" s="19"/>
      <c r="E2" s="13" t="s">
        <v>30</v>
      </c>
      <c r="F2" s="13" t="s">
        <v>31</v>
      </c>
      <c r="G2" s="11" t="s">
        <v>33</v>
      </c>
      <c r="H2" s="12" t="s">
        <v>34</v>
      </c>
      <c r="I2" s="13" t="s">
        <v>32</v>
      </c>
      <c r="J2" s="13" t="s">
        <v>28</v>
      </c>
      <c r="L2" s="12" t="s">
        <v>44</v>
      </c>
      <c r="N2" s="14" t="s">
        <v>26</v>
      </c>
    </row>
    <row r="3" spans="1:14" ht="48.75" customHeight="1">
      <c r="A3" s="538" t="s">
        <v>37</v>
      </c>
      <c r="B3" s="3">
        <v>1</v>
      </c>
      <c r="C3" s="2" t="s">
        <v>0</v>
      </c>
      <c r="D3" s="20" t="s">
        <v>86</v>
      </c>
      <c r="E3" s="3" t="s">
        <v>71</v>
      </c>
      <c r="F3" s="3"/>
      <c r="G3" s="3" t="s">
        <v>53</v>
      </c>
      <c r="H3" s="3"/>
      <c r="I3" s="3" t="s">
        <v>60</v>
      </c>
      <c r="J3" s="3" t="s">
        <v>60</v>
      </c>
      <c r="K3" s="8"/>
      <c r="L3" s="3"/>
      <c r="N3" s="2"/>
    </row>
    <row r="4" spans="1:14" ht="48.75" customHeight="1">
      <c r="A4" s="538"/>
      <c r="B4" s="3">
        <v>2</v>
      </c>
      <c r="C4" s="2" t="s">
        <v>1</v>
      </c>
      <c r="D4" s="20" t="s">
        <v>87</v>
      </c>
      <c r="E4" s="3" t="s">
        <v>83</v>
      </c>
      <c r="F4" s="3"/>
      <c r="G4" s="3" t="s">
        <v>54</v>
      </c>
      <c r="H4" s="3"/>
      <c r="I4" s="3"/>
      <c r="J4" s="3" t="s">
        <v>48</v>
      </c>
      <c r="K4" s="8"/>
      <c r="L4" s="3"/>
      <c r="N4" s="2"/>
    </row>
    <row r="5" spans="1:14" ht="48.75" customHeight="1">
      <c r="A5" s="538"/>
      <c r="B5" s="3">
        <v>3</v>
      </c>
      <c r="C5" s="2" t="s">
        <v>2</v>
      </c>
      <c r="D5" s="20" t="s">
        <v>88</v>
      </c>
      <c r="E5" s="3"/>
      <c r="F5" s="3"/>
      <c r="G5" s="3"/>
      <c r="H5" s="3" t="s">
        <v>65</v>
      </c>
      <c r="I5" s="3"/>
      <c r="J5" s="3" t="s">
        <v>75</v>
      </c>
      <c r="K5" s="8"/>
      <c r="L5" s="3"/>
      <c r="N5" s="2"/>
    </row>
    <row r="6" spans="1:14" ht="48.75" customHeight="1">
      <c r="A6" s="538"/>
      <c r="B6" s="3">
        <v>4</v>
      </c>
      <c r="C6" s="2" t="s">
        <v>3</v>
      </c>
      <c r="D6" s="20" t="s">
        <v>89</v>
      </c>
      <c r="E6" s="3" t="s">
        <v>51</v>
      </c>
      <c r="F6" s="3"/>
      <c r="G6" s="3"/>
      <c r="H6" s="3"/>
      <c r="I6" s="3" t="s">
        <v>66</v>
      </c>
      <c r="J6" s="3"/>
      <c r="K6" s="8"/>
      <c r="L6" s="3"/>
      <c r="N6" s="3" t="s">
        <v>4</v>
      </c>
    </row>
    <row r="7" spans="1:14" ht="48.75" customHeight="1">
      <c r="A7" s="538" t="s">
        <v>38</v>
      </c>
      <c r="B7" s="3">
        <v>5</v>
      </c>
      <c r="C7" s="2" t="s">
        <v>5</v>
      </c>
      <c r="D7" s="20" t="s">
        <v>90</v>
      </c>
      <c r="E7" s="3" t="s">
        <v>70</v>
      </c>
      <c r="F7" s="3"/>
      <c r="G7" s="3" t="s">
        <v>54</v>
      </c>
      <c r="H7" s="3"/>
      <c r="I7" s="3" t="s">
        <v>51</v>
      </c>
      <c r="J7" s="3"/>
      <c r="K7" s="8"/>
      <c r="L7" s="3"/>
      <c r="N7" s="2"/>
    </row>
    <row r="8" spans="1:14" ht="48.75" customHeight="1">
      <c r="A8" s="538"/>
      <c r="B8" s="3">
        <v>6</v>
      </c>
      <c r="C8" s="2" t="s">
        <v>6</v>
      </c>
      <c r="D8" s="20" t="s">
        <v>86</v>
      </c>
      <c r="E8" s="3" t="s">
        <v>70</v>
      </c>
      <c r="F8" s="3"/>
      <c r="G8" s="3" t="s">
        <v>55</v>
      </c>
      <c r="H8" s="3"/>
      <c r="I8" s="3" t="s">
        <v>84</v>
      </c>
      <c r="J8" s="3" t="s">
        <v>61</v>
      </c>
      <c r="K8" s="8"/>
      <c r="L8" s="3"/>
      <c r="N8" s="2"/>
    </row>
    <row r="9" spans="1:14" ht="48.75" customHeight="1">
      <c r="A9" s="538"/>
      <c r="B9" s="3">
        <v>7</v>
      </c>
      <c r="C9" s="2" t="s">
        <v>7</v>
      </c>
      <c r="D9" s="20" t="s">
        <v>27</v>
      </c>
      <c r="E9" s="3"/>
      <c r="F9" s="3"/>
      <c r="G9" s="3" t="s">
        <v>55</v>
      </c>
      <c r="H9" s="3"/>
      <c r="I9" s="3"/>
      <c r="J9" s="3" t="s">
        <v>47</v>
      </c>
      <c r="K9" s="8"/>
      <c r="L9" s="3" t="s">
        <v>42</v>
      </c>
      <c r="N9" s="2"/>
    </row>
    <row r="10" spans="1:14" ht="48.75" customHeight="1">
      <c r="A10" s="538"/>
      <c r="B10" s="3">
        <v>8</v>
      </c>
      <c r="C10" s="4" t="s">
        <v>8</v>
      </c>
      <c r="D10" s="21" t="s">
        <v>91</v>
      </c>
      <c r="E10" s="10" t="s">
        <v>65</v>
      </c>
      <c r="F10" s="10"/>
      <c r="G10" s="10" t="s">
        <v>54</v>
      </c>
      <c r="H10" s="10"/>
      <c r="I10" s="10"/>
      <c r="J10" s="10"/>
      <c r="K10" s="9"/>
      <c r="L10" s="10"/>
      <c r="N10" s="2"/>
    </row>
    <row r="11" spans="1:14" ht="48.75" customHeight="1">
      <c r="A11" s="538" t="s">
        <v>39</v>
      </c>
      <c r="B11" s="3">
        <v>9</v>
      </c>
      <c r="C11" s="2" t="s">
        <v>9</v>
      </c>
      <c r="D11" s="20" t="s">
        <v>29</v>
      </c>
      <c r="E11" s="3"/>
      <c r="F11" s="3"/>
      <c r="G11" s="3" t="s">
        <v>56</v>
      </c>
      <c r="H11" s="3"/>
      <c r="I11" s="3"/>
      <c r="J11" s="3"/>
      <c r="K11" s="8"/>
      <c r="L11" s="3"/>
      <c r="N11" s="3"/>
    </row>
    <row r="12" spans="1:14" ht="48.75" customHeight="1">
      <c r="A12" s="538"/>
      <c r="B12" s="3">
        <v>10</v>
      </c>
      <c r="C12" s="2" t="s">
        <v>45</v>
      </c>
      <c r="D12" s="20" t="s">
        <v>92</v>
      </c>
      <c r="E12" s="3" t="s">
        <v>72</v>
      </c>
      <c r="F12" s="3" t="s">
        <v>75</v>
      </c>
      <c r="G12" s="3" t="s">
        <v>57</v>
      </c>
      <c r="H12" s="3" t="s">
        <v>50</v>
      </c>
      <c r="I12" s="3" t="s">
        <v>52</v>
      </c>
      <c r="J12" s="3" t="s">
        <v>52</v>
      </c>
      <c r="K12" s="8"/>
      <c r="L12" s="3"/>
      <c r="N12" s="3" t="s">
        <v>4</v>
      </c>
    </row>
    <row r="13" spans="1:14" ht="48.75" customHeight="1">
      <c r="A13" s="538"/>
      <c r="B13" s="3">
        <v>11</v>
      </c>
      <c r="C13" s="2" t="s">
        <v>10</v>
      </c>
      <c r="D13" s="20" t="s">
        <v>90</v>
      </c>
      <c r="E13" s="3" t="s">
        <v>49</v>
      </c>
      <c r="F13" s="3"/>
      <c r="G13" s="17" t="s">
        <v>57</v>
      </c>
      <c r="H13" s="3"/>
      <c r="I13" s="3" t="s">
        <v>47</v>
      </c>
      <c r="J13" s="3"/>
      <c r="K13" s="8"/>
      <c r="L13" s="3"/>
      <c r="N13" s="3" t="s">
        <v>4</v>
      </c>
    </row>
    <row r="14" spans="1:14" ht="48.75" customHeight="1">
      <c r="A14" s="538"/>
      <c r="B14" s="3">
        <v>12</v>
      </c>
      <c r="C14" s="2" t="s">
        <v>11</v>
      </c>
      <c r="D14" s="20" t="s">
        <v>93</v>
      </c>
      <c r="E14" s="3" t="s">
        <v>67</v>
      </c>
      <c r="F14" s="3" t="s">
        <v>60</v>
      </c>
      <c r="G14" s="17" t="s">
        <v>57</v>
      </c>
      <c r="H14" s="3"/>
      <c r="I14" s="3"/>
      <c r="J14" s="3" t="s">
        <v>78</v>
      </c>
      <c r="K14" s="8"/>
      <c r="L14" s="3"/>
      <c r="N14" s="3" t="s">
        <v>4</v>
      </c>
    </row>
    <row r="15" spans="1:14" ht="48.75" customHeight="1">
      <c r="A15" s="538"/>
      <c r="B15" s="3">
        <v>13</v>
      </c>
      <c r="C15" s="2" t="s">
        <v>12</v>
      </c>
      <c r="D15" s="20" t="s">
        <v>94</v>
      </c>
      <c r="E15" s="3" t="s">
        <v>69</v>
      </c>
      <c r="F15" s="3"/>
      <c r="G15" s="3"/>
      <c r="H15" s="3"/>
      <c r="I15" s="3" t="s">
        <v>61</v>
      </c>
      <c r="J15" s="3" t="s">
        <v>76</v>
      </c>
      <c r="K15" s="8"/>
      <c r="L15" s="3"/>
      <c r="N15" s="3"/>
    </row>
    <row r="16" spans="1:14" ht="48.75" customHeight="1">
      <c r="A16" s="538"/>
      <c r="B16" s="3">
        <v>14</v>
      </c>
      <c r="C16" s="2" t="s">
        <v>13</v>
      </c>
      <c r="D16" s="20" t="s">
        <v>94</v>
      </c>
      <c r="E16" s="3" t="s">
        <v>73</v>
      </c>
      <c r="F16" s="3"/>
      <c r="G16" s="3"/>
      <c r="H16" s="3"/>
      <c r="I16" s="3" t="s">
        <v>48</v>
      </c>
      <c r="J16" s="3" t="s">
        <v>73</v>
      </c>
      <c r="K16" s="8"/>
      <c r="L16" s="3"/>
      <c r="N16" s="3"/>
    </row>
    <row r="17" spans="1:14" ht="48.75" customHeight="1">
      <c r="A17" s="538"/>
      <c r="B17" s="3">
        <v>15</v>
      </c>
      <c r="C17" s="2" t="s">
        <v>14</v>
      </c>
      <c r="D17" s="20" t="s">
        <v>29</v>
      </c>
      <c r="E17" s="3"/>
      <c r="F17" s="3"/>
      <c r="G17" s="3" t="s">
        <v>58</v>
      </c>
      <c r="H17" s="3"/>
      <c r="I17" s="3"/>
      <c r="J17" s="3"/>
      <c r="K17" s="8"/>
      <c r="L17" s="3"/>
      <c r="N17" s="2"/>
    </row>
    <row r="18" spans="1:14" ht="48.75" customHeight="1">
      <c r="A18" s="538" t="s">
        <v>35</v>
      </c>
      <c r="B18" s="3">
        <v>16</v>
      </c>
      <c r="C18" s="2" t="s">
        <v>15</v>
      </c>
      <c r="D18" s="20" t="s">
        <v>92</v>
      </c>
      <c r="E18" s="3" t="s">
        <v>60</v>
      </c>
      <c r="F18" s="3" t="s">
        <v>48</v>
      </c>
      <c r="G18" s="3" t="s">
        <v>57</v>
      </c>
      <c r="H18" s="3" t="s">
        <v>74</v>
      </c>
      <c r="I18" s="3"/>
      <c r="J18" s="3" t="s">
        <v>64</v>
      </c>
      <c r="K18" s="8"/>
      <c r="L18" s="3"/>
      <c r="N18" s="3" t="s">
        <v>25</v>
      </c>
    </row>
    <row r="19" spans="1:14" ht="48.75" customHeight="1">
      <c r="A19" s="538"/>
      <c r="B19" s="3">
        <v>17</v>
      </c>
      <c r="C19" s="2" t="s">
        <v>16</v>
      </c>
      <c r="D19" s="20" t="s">
        <v>95</v>
      </c>
      <c r="E19" s="3" t="s">
        <v>48</v>
      </c>
      <c r="F19" s="3" t="s">
        <v>48</v>
      </c>
      <c r="G19" s="3"/>
      <c r="H19" s="3"/>
      <c r="I19" s="3"/>
      <c r="J19" s="3"/>
      <c r="K19" s="8"/>
      <c r="L19" s="3"/>
      <c r="N19" s="3"/>
    </row>
    <row r="20" spans="1:14" ht="48.75" customHeight="1">
      <c r="A20" s="538"/>
      <c r="B20" s="3">
        <v>18</v>
      </c>
      <c r="C20" s="2" t="s">
        <v>17</v>
      </c>
      <c r="D20" s="20" t="s">
        <v>30</v>
      </c>
      <c r="E20" s="3" t="s">
        <v>66</v>
      </c>
      <c r="F20" s="3"/>
      <c r="G20" s="3"/>
      <c r="H20" s="3"/>
      <c r="I20" s="3"/>
      <c r="J20" s="3"/>
      <c r="K20" s="8"/>
      <c r="L20" s="3"/>
      <c r="N20" s="3"/>
    </row>
    <row r="21" spans="1:14" ht="48.75" customHeight="1">
      <c r="A21" s="538"/>
      <c r="B21" s="3">
        <v>19</v>
      </c>
      <c r="C21" s="2" t="s">
        <v>18</v>
      </c>
      <c r="D21" s="20" t="s">
        <v>88</v>
      </c>
      <c r="E21" s="3"/>
      <c r="F21" s="3"/>
      <c r="G21" s="3"/>
      <c r="H21" s="3" t="s">
        <v>51</v>
      </c>
      <c r="I21" s="3"/>
      <c r="J21" s="3" t="s">
        <v>80</v>
      </c>
      <c r="K21" s="8"/>
      <c r="L21" s="3"/>
      <c r="N21" s="2"/>
    </row>
    <row r="22" spans="1:14" ht="48.75" customHeight="1">
      <c r="A22" s="538"/>
      <c r="B22" s="3">
        <v>20</v>
      </c>
      <c r="C22" s="2" t="s">
        <v>19</v>
      </c>
      <c r="D22" s="20" t="s">
        <v>96</v>
      </c>
      <c r="E22" s="3" t="s">
        <v>68</v>
      </c>
      <c r="F22" s="3" t="s">
        <v>46</v>
      </c>
      <c r="G22" s="3"/>
      <c r="H22" s="3"/>
      <c r="I22" s="3" t="s">
        <v>75</v>
      </c>
      <c r="J22" s="3" t="s">
        <v>77</v>
      </c>
      <c r="K22" s="8"/>
      <c r="L22" s="3" t="s">
        <v>42</v>
      </c>
      <c r="N22" s="2"/>
    </row>
    <row r="23" spans="1:14" ht="48.75" customHeight="1">
      <c r="A23" s="538" t="s">
        <v>36</v>
      </c>
      <c r="B23" s="3">
        <v>21</v>
      </c>
      <c r="C23" s="2" t="s">
        <v>20</v>
      </c>
      <c r="D23" s="20" t="s">
        <v>97</v>
      </c>
      <c r="E23" s="3" t="s">
        <v>62</v>
      </c>
      <c r="F23" s="3"/>
      <c r="G23" s="3" t="s">
        <v>59</v>
      </c>
      <c r="H23" s="3" t="s">
        <v>46</v>
      </c>
      <c r="I23" s="3" t="s">
        <v>63</v>
      </c>
      <c r="J23" s="3" t="s">
        <v>81</v>
      </c>
      <c r="K23" s="8"/>
      <c r="L23" s="3"/>
      <c r="N23" s="2"/>
    </row>
    <row r="24" spans="1:14" ht="48.75" customHeight="1">
      <c r="A24" s="538"/>
      <c r="B24" s="3">
        <v>22</v>
      </c>
      <c r="C24" s="2" t="s">
        <v>21</v>
      </c>
      <c r="D24" s="20" t="s">
        <v>98</v>
      </c>
      <c r="E24" s="3" t="s">
        <v>64</v>
      </c>
      <c r="F24" s="3"/>
      <c r="G24" s="3"/>
      <c r="H24" s="3" t="s">
        <v>47</v>
      </c>
      <c r="I24" s="3"/>
      <c r="J24" s="3"/>
      <c r="K24" s="8"/>
      <c r="L24" s="3" t="s">
        <v>42</v>
      </c>
      <c r="N24" s="2"/>
    </row>
    <row r="25" spans="1:14" ht="48.75" customHeight="1">
      <c r="A25" s="538"/>
      <c r="B25" s="3">
        <v>23</v>
      </c>
      <c r="C25" s="2" t="s">
        <v>22</v>
      </c>
      <c r="D25" s="20" t="s">
        <v>99</v>
      </c>
      <c r="E25" s="3" t="s">
        <v>61</v>
      </c>
      <c r="F25" s="3"/>
      <c r="G25" s="3"/>
      <c r="H25" s="3" t="s">
        <v>48</v>
      </c>
      <c r="I25" s="3" t="s">
        <v>63</v>
      </c>
      <c r="J25" s="3" t="s">
        <v>82</v>
      </c>
      <c r="K25" s="8"/>
      <c r="L25" s="3" t="s">
        <v>42</v>
      </c>
      <c r="N25" s="2"/>
    </row>
    <row r="26" spans="1:14" ht="48.75" customHeight="1">
      <c r="A26" s="538"/>
      <c r="B26" s="3">
        <v>24</v>
      </c>
      <c r="C26" s="2" t="s">
        <v>23</v>
      </c>
      <c r="D26" s="20" t="s">
        <v>100</v>
      </c>
      <c r="E26" s="3" t="s">
        <v>63</v>
      </c>
      <c r="F26" s="3" t="s">
        <v>51</v>
      </c>
      <c r="G26" s="3"/>
      <c r="H26" s="3" t="s">
        <v>49</v>
      </c>
      <c r="I26" s="3" t="s">
        <v>85</v>
      </c>
      <c r="J26" s="3" t="s">
        <v>79</v>
      </c>
      <c r="K26" s="8"/>
      <c r="L26" s="3"/>
      <c r="N26" s="3" t="s">
        <v>25</v>
      </c>
    </row>
    <row r="27" spans="1:14" ht="48.75" customHeight="1">
      <c r="A27" s="538"/>
      <c r="B27" s="3">
        <v>25</v>
      </c>
      <c r="C27" s="2" t="s">
        <v>24</v>
      </c>
      <c r="D27" s="20" t="s">
        <v>101</v>
      </c>
      <c r="E27" s="3"/>
      <c r="F27" s="3"/>
      <c r="G27" s="3" t="s">
        <v>59</v>
      </c>
      <c r="H27" s="3" t="s">
        <v>52</v>
      </c>
      <c r="I27" s="3" t="s">
        <v>63</v>
      </c>
      <c r="J27" s="3" t="s">
        <v>71</v>
      </c>
      <c r="K27" s="8"/>
      <c r="L27" s="3" t="s">
        <v>42</v>
      </c>
      <c r="N27" s="2"/>
    </row>
  </sheetData>
  <mergeCells count="6">
    <mergeCell ref="A23:A27"/>
    <mergeCell ref="A2:B2"/>
    <mergeCell ref="A3:A6"/>
    <mergeCell ref="A7:A10"/>
    <mergeCell ref="A11:A17"/>
    <mergeCell ref="A18:A22"/>
  </mergeCells>
  <phoneticPr fontId="6"/>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9 5 5 p V Z 7 / S r 6 n A A A A + Q A A A B I A H A B D b 2 5 m a W c v U G F j a 2 F n Z S 5 4 b W w g o h g A K K A U A A A A A A A A A A A A A A A A A A A A A A A A A A A A h Y + 9 D o I w G E V f h X S n f 0 S j 5 K M M b k Y S E h P j 2 m C F K h R D i + X d H H w k X 0 E S R d 0 c 7 8 k Z z n 3 c 7 p A O T R 1 c V W d 1 a x L E M E W B M k V 7 0 K Z M U O + O 4 Q K l A n J Z n G W p g l E 2 N h 7 s I U G V c 5 e Y E O 8 9 9 h F u u 5 J w S h n Z Z 5 t t U a l G o o + s / 8 u h N t Z J U y g k Y P e K E R z P G Z 6 x J c c s o g z I x C H T 5 u v w M R l T I D 8 Q V n 3 t + k 6 J k w z X O Z B p A n n f E E 9 Q S w M E F A A C A A g A 9 5 5 p 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P e e a V U o i k e 4 D g A A A B E A A A A T A B w A R m 9 y b X V s Y X M v U 2 V j d G l v b j E u b S C i G A A o o B Q A A A A A A A A A A A A A A A A A A A A A A A A A A A A r T k 0 u y c z P U w i G 0 I b W A F B L A Q I t A B Q A A g A I A P e e a V W e / 0 q + p w A A A P k A A A A S A A A A A A A A A A A A A A A A A A A A A A B D b 2 5 m a W c v U G F j a 2 F n Z S 5 4 b W x Q S w E C L Q A U A A I A C A D 3 n m l V D 8 r p q 6 Q A A A D p A A A A E w A A A A A A A A A A A A A A A A D z A A A A W 0 N v b n R l b n R f V H l w Z X N d L n h t b F B L A Q I t A B Q A A g A I A P e e a V U o i k e 4 D g A A A B E A A A A T A A A A A A A A A A A A A A A A A O Q B A A B G b 3 J t d W x h c y 9 T Z W N 0 a W 9 u M S 5 t U E s F B g A A A A A D A A M A w g A A A D 8 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j p t B G J 5 K G T 6 v 5 z j O K t l v j A A A A A A I A A A A A A A N m A A D A A A A A E A A A A N Q E h n x 9 + J R N 7 i n 1 Z w W s w 9 c A A A A A B I A A A K A A A A A Q A A A A 3 Z O 9 i e 7 j N 1 X B H + x J n v z f 7 F A A A A D 2 + F P 8 t 0 j t v M a g t i 9 9 t R 4 C l f O 1 K 0 b a E K K F E 9 L 7 b O O p 7 H K d X E q S G 6 4 m F G K S t u k L Y 8 C 5 o O d C O N i O J h P E q z e k g O Q / F 7 w p T O 8 F / G 4 a + O B g Z 4 r R / x Q A A A A P f 9 r X K N a L s c j j o f 4 f E d a o Y n p R O w = = < / D a t a M a s h u p > 
</file>

<file path=customXml/itemProps1.xml><?xml version="1.0" encoding="utf-8"?>
<ds:datastoreItem xmlns:ds="http://schemas.openxmlformats.org/officeDocument/2006/customXml" ds:itemID="{E9D96C21-7AD8-498A-A766-A04E96D8ACE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0825部長レク用</vt:lpstr>
      <vt:lpstr>説明資料</vt:lpstr>
      <vt:lpstr>☆自己評価シート☆</vt:lpstr>
      <vt:lpstr>(別添様式)数値項目計算用</vt:lpstr>
      <vt:lpstr>参照用データ</vt:lpstr>
      <vt:lpstr>項目修正比較（井野瀬先生後様式&amp;項目変更）</vt:lpstr>
      <vt:lpstr>【参考】他自治体との比較</vt:lpstr>
      <vt:lpstr>'(別添様式)数値項目計算用'!Print_Area</vt:lpstr>
      <vt:lpstr>☆自己評価シート☆!Print_Area</vt:lpstr>
      <vt:lpstr>'0825部長レク用'!Print_Area</vt:lpstr>
      <vt:lpstr>'項目修正比較（井野瀬先生後様式&amp;項目変更）'!Print_Area</vt:lpstr>
      <vt:lpstr>参照用データ!Print_Area</vt:lpstr>
      <vt:lpstr>説明資料!Print_Area</vt:lpstr>
      <vt:lpstr>'(別添様式)数値項目計算用'!Print_Titles</vt:lpstr>
      <vt:lpstr>☆自己評価シート☆!Print_Titles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2023-09-27T02:19:54Z</cp:lastPrinted>
  <dcterms:created xsi:type="dcterms:W3CDTF">2022-07-22T08:37:12Z</dcterms:created>
  <dcterms:modified xsi:type="dcterms:W3CDTF">2023-09-27T02:19:58Z</dcterms:modified>
</cp:coreProperties>
</file>